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Příjmy pokladna" sheetId="1" r:id="rId1"/>
    <sheet name="Výdaje pokladna" sheetId="2" r:id="rId2"/>
    <sheet name="Příjmy banka" sheetId="3" r:id="rId3"/>
    <sheet name="Výdaje banka" sheetId="4" r:id="rId4"/>
    <sheet name="Rozpočet" sheetId="5" r:id="rId5"/>
  </sheets>
  <calcPr calcId="145621"/>
</workbook>
</file>

<file path=xl/calcChain.xml><?xml version="1.0" encoding="utf-8"?>
<calcChain xmlns="http://schemas.openxmlformats.org/spreadsheetml/2006/main">
  <c r="W11" i="3" l="1"/>
  <c r="W10" i="3"/>
  <c r="V10" i="3"/>
  <c r="AD204" i="4" l="1"/>
  <c r="AD203" i="4"/>
  <c r="AD202" i="4"/>
  <c r="AD201" i="4"/>
  <c r="AD200" i="4"/>
  <c r="AD199" i="4"/>
  <c r="AD198" i="4"/>
  <c r="AD197" i="4"/>
  <c r="AD196" i="4"/>
  <c r="AD195" i="4"/>
  <c r="AD194" i="4"/>
  <c r="AD193" i="4"/>
  <c r="AD192" i="4"/>
  <c r="AD191" i="4"/>
  <c r="AD190" i="4"/>
  <c r="AD189" i="4"/>
  <c r="AD188" i="4"/>
  <c r="AD187" i="4"/>
  <c r="AD186" i="4"/>
  <c r="AD185" i="4"/>
  <c r="AD184" i="4"/>
  <c r="AD183" i="4"/>
  <c r="AD182" i="4"/>
  <c r="AD181" i="4"/>
  <c r="AD180" i="4"/>
  <c r="AD179" i="4"/>
  <c r="AD178" i="4"/>
  <c r="AD177" i="4"/>
  <c r="AD176" i="4"/>
  <c r="AD175" i="4"/>
  <c r="AD174" i="4"/>
  <c r="AD173" i="4"/>
  <c r="AD172" i="4"/>
  <c r="AD171" i="4"/>
  <c r="AD170" i="4"/>
  <c r="AD169" i="4"/>
  <c r="AD168" i="4"/>
  <c r="AD167" i="4"/>
  <c r="AD166" i="4"/>
  <c r="AD165" i="4"/>
  <c r="AD164" i="4"/>
  <c r="AD163" i="4"/>
  <c r="AD162" i="4"/>
  <c r="AD161" i="4"/>
  <c r="AD160" i="4"/>
  <c r="AD159" i="4"/>
  <c r="AD158" i="4"/>
  <c r="AD157" i="4"/>
  <c r="AD156" i="4"/>
  <c r="AD155" i="4"/>
  <c r="AD154" i="4"/>
  <c r="AD153" i="4"/>
  <c r="AD152" i="4"/>
  <c r="AD151" i="4"/>
  <c r="AD150" i="4"/>
  <c r="AD149" i="4"/>
  <c r="AD148" i="4"/>
  <c r="AD147" i="4"/>
  <c r="AD146" i="4"/>
  <c r="AD145" i="4"/>
  <c r="AD144" i="4"/>
  <c r="AD143" i="4"/>
  <c r="AD142" i="4"/>
  <c r="AD141" i="4"/>
  <c r="AD140" i="4"/>
  <c r="AD139" i="4"/>
  <c r="AD138" i="4"/>
  <c r="AD137" i="4"/>
  <c r="AD136" i="4"/>
  <c r="AD135" i="4"/>
  <c r="AD134" i="4"/>
  <c r="AD133" i="4"/>
  <c r="AD132" i="4"/>
  <c r="AD131" i="4"/>
  <c r="AD130" i="4"/>
  <c r="AD129" i="4"/>
  <c r="AD128" i="4"/>
  <c r="AD127" i="4"/>
  <c r="AD126" i="4"/>
  <c r="AD125" i="4"/>
  <c r="AD124" i="4"/>
  <c r="AD123" i="4"/>
  <c r="AD122" i="4"/>
  <c r="AD121" i="4"/>
  <c r="AD120" i="4"/>
  <c r="AD119" i="4"/>
  <c r="AD118" i="4"/>
  <c r="AD117" i="4"/>
  <c r="AD116" i="4"/>
  <c r="AD115" i="4"/>
  <c r="AD114" i="4"/>
  <c r="AD113" i="4"/>
  <c r="AD112" i="4"/>
  <c r="AD111" i="4"/>
  <c r="AD110" i="4"/>
  <c r="AD109" i="4"/>
  <c r="AD108" i="4"/>
  <c r="AD107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92" i="4"/>
  <c r="AD91" i="4"/>
  <c r="AD90" i="4"/>
  <c r="AD89" i="4"/>
  <c r="AD88" i="4"/>
  <c r="AD87" i="4"/>
  <c r="AD86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H120" i="2" l="1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6" i="2" l="1"/>
  <c r="V253" i="3" l="1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U254" i="3" l="1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V254" i="3" l="1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F134" i="2" l="1"/>
  <c r="G134" i="2" l="1"/>
  <c r="V21" i="3" l="1"/>
  <c r="V30" i="3" l="1"/>
  <c r="V29" i="3"/>
  <c r="V28" i="3"/>
  <c r="V27" i="3"/>
  <c r="V26" i="3"/>
  <c r="V25" i="3"/>
  <c r="V24" i="3"/>
  <c r="V23" i="3"/>
  <c r="V22" i="3"/>
  <c r="V20" i="3"/>
  <c r="V19" i="3"/>
  <c r="V18" i="3"/>
  <c r="V17" i="3"/>
  <c r="V16" i="3"/>
  <c r="V15" i="3"/>
  <c r="V14" i="3"/>
  <c r="V13" i="3"/>
  <c r="V12" i="3"/>
  <c r="V11" i="3"/>
  <c r="V9" i="3"/>
  <c r="AD205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H7" i="2"/>
  <c r="AG121" i="2"/>
  <c r="AC206" i="4" l="1"/>
  <c r="D53" i="5" s="1"/>
  <c r="U73" i="1"/>
  <c r="N73" i="1"/>
  <c r="D17" i="5" s="1"/>
  <c r="M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C54" i="5"/>
  <c r="C26" i="5"/>
  <c r="D25" i="5" l="1"/>
  <c r="D16" i="5"/>
  <c r="W7" i="1"/>
  <c r="W8" i="1" s="1"/>
  <c r="W9" i="1" l="1"/>
  <c r="AF121" i="2" l="1"/>
  <c r="AB206" i="4"/>
  <c r="D52" i="5" l="1"/>
  <c r="Z121" i="2"/>
  <c r="AA206" i="4" l="1"/>
  <c r="Z206" i="4"/>
  <c r="Y206" i="4"/>
  <c r="X206" i="4"/>
  <c r="W206" i="4"/>
  <c r="D46" i="5" s="1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14" i="5"/>
  <c r="W9" i="3"/>
  <c r="G130" i="2" l="1"/>
  <c r="AD206" i="4"/>
  <c r="G132" i="2" s="1"/>
  <c r="G138" i="2" l="1"/>
  <c r="E73" i="1" l="1"/>
  <c r="D8" i="5" s="1"/>
  <c r="F73" i="1"/>
  <c r="D9" i="5" s="1"/>
  <c r="G73" i="1"/>
  <c r="D10" i="5" s="1"/>
  <c r="H73" i="1"/>
  <c r="D11" i="5" s="1"/>
  <c r="I73" i="1"/>
  <c r="D12" i="5" s="1"/>
  <c r="J73" i="1"/>
  <c r="D13" i="5" s="1"/>
  <c r="K73" i="1"/>
  <c r="L73" i="1"/>
  <c r="D15" i="5" s="1"/>
  <c r="O73" i="1"/>
  <c r="P73" i="1"/>
  <c r="D19" i="5" s="1"/>
  <c r="Q73" i="1"/>
  <c r="D20" i="5" s="1"/>
  <c r="R73" i="1"/>
  <c r="D22" i="5" s="1"/>
  <c r="S73" i="1"/>
  <c r="D23" i="5" s="1"/>
  <c r="T73" i="1"/>
  <c r="D24" i="5" s="1"/>
  <c r="D18" i="5" l="1"/>
  <c r="C55" i="5"/>
  <c r="AE121" i="2" l="1"/>
  <c r="D51" i="5" s="1"/>
  <c r="AD121" i="2"/>
  <c r="D50" i="5" s="1"/>
  <c r="AC121" i="2"/>
  <c r="D49" i="5" s="1"/>
  <c r="AB121" i="2"/>
  <c r="D48" i="5" s="1"/>
  <c r="AA121" i="2"/>
  <c r="D47" i="5" s="1"/>
  <c r="Y121" i="2"/>
  <c r="D45" i="5" s="1"/>
  <c r="X121" i="2"/>
  <c r="D44" i="5" s="1"/>
  <c r="W121" i="2"/>
  <c r="D43" i="5" s="1"/>
  <c r="V121" i="2"/>
  <c r="D42" i="5" s="1"/>
  <c r="U121" i="2"/>
  <c r="D41" i="5" s="1"/>
  <c r="T121" i="2"/>
  <c r="D40" i="5" s="1"/>
  <c r="S121" i="2"/>
  <c r="D39" i="5" s="1"/>
  <c r="R121" i="2"/>
  <c r="Q121" i="2"/>
  <c r="P121" i="2"/>
  <c r="O121" i="2"/>
  <c r="N121" i="2"/>
  <c r="M121" i="2"/>
  <c r="D35" i="5" s="1"/>
  <c r="L121" i="2"/>
  <c r="D34" i="5" s="1"/>
  <c r="K121" i="2"/>
  <c r="D31" i="5" s="1"/>
  <c r="J121" i="2"/>
  <c r="D32" i="5" s="1"/>
  <c r="I121" i="2"/>
  <c r="D30" i="5" s="1"/>
  <c r="H121" i="2"/>
  <c r="D29" i="5" s="1"/>
  <c r="G121" i="2"/>
  <c r="D28" i="5" s="1"/>
  <c r="F121" i="2"/>
  <c r="D27" i="5" s="1"/>
  <c r="D73" i="1"/>
  <c r="V73" i="1" s="1"/>
  <c r="F130" i="2" s="1"/>
  <c r="AE8" i="4"/>
  <c r="W12" i="3"/>
  <c r="D36" i="5" l="1"/>
  <c r="D38" i="5"/>
  <c r="D37" i="5"/>
  <c r="AH121" i="2"/>
  <c r="F132" i="2" s="1"/>
  <c r="D7" i="5"/>
  <c r="D26" i="5" s="1"/>
  <c r="W13" i="3"/>
  <c r="W14" i="3" s="1"/>
  <c r="W15" i="3" s="1"/>
  <c r="W16" i="3" s="1"/>
  <c r="W17" i="3" s="1"/>
  <c r="W18" i="3" s="1"/>
  <c r="W19" i="3" s="1"/>
  <c r="W20" i="3" s="1"/>
  <c r="AE9" i="4"/>
  <c r="AE10" i="4" s="1"/>
  <c r="AE11" i="4" s="1"/>
  <c r="AE12" i="4" s="1"/>
  <c r="AE13" i="4" s="1"/>
  <c r="AI6" i="2"/>
  <c r="AI7" i="2" s="1"/>
  <c r="W10" i="1"/>
  <c r="W11" i="1" s="1"/>
  <c r="W12" i="1" s="1"/>
  <c r="D54" i="5" l="1"/>
  <c r="D55" i="5" s="1"/>
  <c r="W21" i="3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W63" i="3" s="1"/>
  <c r="W64" i="3" s="1"/>
  <c r="W65" i="3" s="1"/>
  <c r="W66" i="3" s="1"/>
  <c r="W67" i="3" s="1"/>
  <c r="W68" i="3" s="1"/>
  <c r="W69" i="3" s="1"/>
  <c r="W70" i="3" s="1"/>
  <c r="W71" i="3" s="1"/>
  <c r="W72" i="3" s="1"/>
  <c r="W73" i="3" s="1"/>
  <c r="W74" i="3" s="1"/>
  <c r="W75" i="3" s="1"/>
  <c r="W76" i="3" s="1"/>
  <c r="W77" i="3" s="1"/>
  <c r="W78" i="3" s="1"/>
  <c r="W79" i="3" s="1"/>
  <c r="W80" i="3" s="1"/>
  <c r="W81" i="3" s="1"/>
  <c r="W82" i="3" s="1"/>
  <c r="W83" i="3" s="1"/>
  <c r="W84" i="3" s="1"/>
  <c r="W85" i="3" s="1"/>
  <c r="W86" i="3" s="1"/>
  <c r="W87" i="3" s="1"/>
  <c r="W88" i="3" s="1"/>
  <c r="W89" i="3" s="1"/>
  <c r="W90" i="3" s="1"/>
  <c r="W91" i="3" s="1"/>
  <c r="W92" i="3" s="1"/>
  <c r="W93" i="3" s="1"/>
  <c r="W94" i="3" s="1"/>
  <c r="W95" i="3" s="1"/>
  <c r="W96" i="3" s="1"/>
  <c r="W97" i="3" s="1"/>
  <c r="W98" i="3" s="1"/>
  <c r="W99" i="3" s="1"/>
  <c r="W100" i="3" s="1"/>
  <c r="W101" i="3" s="1"/>
  <c r="W102" i="3" s="1"/>
  <c r="W103" i="3" s="1"/>
  <c r="W104" i="3" s="1"/>
  <c r="W105" i="3" s="1"/>
  <c r="W106" i="3" s="1"/>
  <c r="W107" i="3" s="1"/>
  <c r="W108" i="3" s="1"/>
  <c r="W109" i="3" s="1"/>
  <c r="W110" i="3" s="1"/>
  <c r="W111" i="3" s="1"/>
  <c r="W112" i="3" s="1"/>
  <c r="W113" i="3" s="1"/>
  <c r="W114" i="3" s="1"/>
  <c r="W115" i="3" s="1"/>
  <c r="W116" i="3" s="1"/>
  <c r="W117" i="3" s="1"/>
  <c r="W118" i="3" s="1"/>
  <c r="W119" i="3" s="1"/>
  <c r="W120" i="3" s="1"/>
  <c r="W121" i="3" s="1"/>
  <c r="W122" i="3" s="1"/>
  <c r="W123" i="3" s="1"/>
  <c r="W124" i="3" s="1"/>
  <c r="W125" i="3" s="1"/>
  <c r="W126" i="3" s="1"/>
  <c r="W127" i="3" s="1"/>
  <c r="W128" i="3" s="1"/>
  <c r="W129" i="3" s="1"/>
  <c r="W130" i="3" s="1"/>
  <c r="W131" i="3" s="1"/>
  <c r="W132" i="3" s="1"/>
  <c r="W133" i="3" s="1"/>
  <c r="W134" i="3" s="1"/>
  <c r="W135" i="3" s="1"/>
  <c r="W136" i="3" s="1"/>
  <c r="W137" i="3" s="1"/>
  <c r="W138" i="3" s="1"/>
  <c r="W139" i="3" s="1"/>
  <c r="W140" i="3" s="1"/>
  <c r="W141" i="3" s="1"/>
  <c r="W142" i="3" s="1"/>
  <c r="W143" i="3" s="1"/>
  <c r="W144" i="3" s="1"/>
  <c r="W145" i="3" s="1"/>
  <c r="W146" i="3" s="1"/>
  <c r="W147" i="3" s="1"/>
  <c r="W148" i="3" s="1"/>
  <c r="W149" i="3" s="1"/>
  <c r="W150" i="3" s="1"/>
  <c r="W151" i="3" s="1"/>
  <c r="W152" i="3" s="1"/>
  <c r="W153" i="3" s="1"/>
  <c r="W154" i="3" s="1"/>
  <c r="W155" i="3" s="1"/>
  <c r="W156" i="3" s="1"/>
  <c r="W157" i="3" s="1"/>
  <c r="W158" i="3" s="1"/>
  <c r="W159" i="3" s="1"/>
  <c r="W160" i="3" s="1"/>
  <c r="W161" i="3" s="1"/>
  <c r="W162" i="3" s="1"/>
  <c r="W163" i="3" s="1"/>
  <c r="W164" i="3" s="1"/>
  <c r="W165" i="3" s="1"/>
  <c r="W166" i="3" s="1"/>
  <c r="W167" i="3" s="1"/>
  <c r="W168" i="3" s="1"/>
  <c r="W169" i="3" s="1"/>
  <c r="W170" i="3" s="1"/>
  <c r="W171" i="3" s="1"/>
  <c r="W172" i="3" s="1"/>
  <c r="W173" i="3" s="1"/>
  <c r="W174" i="3" s="1"/>
  <c r="W175" i="3" s="1"/>
  <c r="W176" i="3" s="1"/>
  <c r="W177" i="3" s="1"/>
  <c r="W178" i="3" s="1"/>
  <c r="W179" i="3" s="1"/>
  <c r="W180" i="3" s="1"/>
  <c r="W181" i="3" s="1"/>
  <c r="W182" i="3" s="1"/>
  <c r="W183" i="3" s="1"/>
  <c r="W184" i="3" s="1"/>
  <c r="W185" i="3" s="1"/>
  <c r="W186" i="3" s="1"/>
  <c r="W187" i="3" s="1"/>
  <c r="W188" i="3" s="1"/>
  <c r="W189" i="3" s="1"/>
  <c r="W190" i="3" s="1"/>
  <c r="W191" i="3" s="1"/>
  <c r="W192" i="3" s="1"/>
  <c r="W193" i="3" s="1"/>
  <c r="W194" i="3" s="1"/>
  <c r="W195" i="3" s="1"/>
  <c r="W196" i="3" s="1"/>
  <c r="W197" i="3" s="1"/>
  <c r="W198" i="3" s="1"/>
  <c r="W199" i="3" s="1"/>
  <c r="W200" i="3" s="1"/>
  <c r="W201" i="3" s="1"/>
  <c r="W202" i="3" s="1"/>
  <c r="W203" i="3" s="1"/>
  <c r="W204" i="3" s="1"/>
  <c r="W205" i="3" s="1"/>
  <c r="W206" i="3" s="1"/>
  <c r="W207" i="3" s="1"/>
  <c r="W208" i="3" s="1"/>
  <c r="W209" i="3" s="1"/>
  <c r="W210" i="3" s="1"/>
  <c r="W211" i="3" s="1"/>
  <c r="W212" i="3" s="1"/>
  <c r="W213" i="3" s="1"/>
  <c r="W214" i="3" s="1"/>
  <c r="W215" i="3" s="1"/>
  <c r="W216" i="3" s="1"/>
  <c r="W217" i="3" s="1"/>
  <c r="W218" i="3" s="1"/>
  <c r="W219" i="3" s="1"/>
  <c r="W220" i="3" s="1"/>
  <c r="W221" i="3" s="1"/>
  <c r="W222" i="3" s="1"/>
  <c r="W223" i="3" s="1"/>
  <c r="W224" i="3" s="1"/>
  <c r="W225" i="3" s="1"/>
  <c r="W226" i="3" s="1"/>
  <c r="W227" i="3" s="1"/>
  <c r="W228" i="3" s="1"/>
  <c r="W229" i="3" s="1"/>
  <c r="W230" i="3" s="1"/>
  <c r="W231" i="3" s="1"/>
  <c r="W232" i="3" s="1"/>
  <c r="W233" i="3" s="1"/>
  <c r="W234" i="3" s="1"/>
  <c r="W235" i="3" s="1"/>
  <c r="W236" i="3" s="1"/>
  <c r="W237" i="3" s="1"/>
  <c r="W238" i="3" s="1"/>
  <c r="W239" i="3" s="1"/>
  <c r="W240" i="3" s="1"/>
  <c r="W241" i="3" s="1"/>
  <c r="W242" i="3" s="1"/>
  <c r="W243" i="3" s="1"/>
  <c r="W244" i="3" s="1"/>
  <c r="W245" i="3" s="1"/>
  <c r="W246" i="3" s="1"/>
  <c r="W247" i="3" s="1"/>
  <c r="W248" i="3" s="1"/>
  <c r="W249" i="3" s="1"/>
  <c r="W250" i="3" s="1"/>
  <c r="W251" i="3" s="1"/>
  <c r="W252" i="3" s="1"/>
  <c r="W253" i="3" s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F138" i="2"/>
  <c r="H138" i="2" s="1"/>
  <c r="AE14" i="4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I8" i="2"/>
  <c r="AI9" i="2" s="1"/>
  <c r="AI10" i="2" s="1"/>
  <c r="AI11" i="2" s="1"/>
  <c r="AI12" i="2" s="1"/>
  <c r="AI13" i="2" s="1"/>
  <c r="AI14" i="2" s="1"/>
  <c r="AI15" i="2" s="1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AI29" i="2" s="1"/>
  <c r="AI30" i="2" s="1"/>
  <c r="AI31" i="2" s="1"/>
  <c r="AI32" i="2" s="1"/>
  <c r="AI33" i="2" s="1"/>
  <c r="AI34" i="2" s="1"/>
  <c r="AI35" i="2" s="1"/>
  <c r="AI36" i="2" s="1"/>
  <c r="AI37" i="2" s="1"/>
  <c r="AI38" i="2" s="1"/>
  <c r="AI39" i="2" s="1"/>
  <c r="AI40" i="2" s="1"/>
  <c r="AI41" i="2" s="1"/>
  <c r="AI42" i="2" s="1"/>
  <c r="AI43" i="2" s="1"/>
  <c r="AI44" i="2" s="1"/>
  <c r="AI45" i="2" s="1"/>
  <c r="AI46" i="2" s="1"/>
  <c r="AI47" i="2" s="1"/>
  <c r="AI48" i="2" s="1"/>
  <c r="AI49" i="2" s="1"/>
  <c r="AI50" i="2" s="1"/>
  <c r="AI51" i="2" s="1"/>
  <c r="AI52" i="2" s="1"/>
  <c r="AI53" i="2" s="1"/>
  <c r="AI54" i="2" s="1"/>
  <c r="AI55" i="2" s="1"/>
  <c r="AI56" i="2" s="1"/>
  <c r="AI57" i="2" s="1"/>
  <c r="AI58" i="2" s="1"/>
  <c r="AI59" i="2" s="1"/>
  <c r="AI60" i="2" s="1"/>
  <c r="AI61" i="2" s="1"/>
  <c r="AI62" i="2" s="1"/>
  <c r="AI63" i="2" s="1"/>
  <c r="AI64" i="2" s="1"/>
  <c r="AI65" i="2" s="1"/>
  <c r="AI66" i="2" s="1"/>
  <c r="AI67" i="2" s="1"/>
  <c r="AI68" i="2" s="1"/>
  <c r="AI69" i="2" s="1"/>
  <c r="AI70" i="2" s="1"/>
  <c r="AI71" i="2" s="1"/>
  <c r="AI72" i="2" s="1"/>
  <c r="AI73" i="2" s="1"/>
  <c r="AI74" i="2" s="1"/>
  <c r="AI75" i="2" s="1"/>
  <c r="AI76" i="2" s="1"/>
  <c r="AI77" i="2" l="1"/>
  <c r="AI78" i="2" s="1"/>
  <c r="AI79" i="2" s="1"/>
  <c r="AI80" i="2" s="1"/>
  <c r="AI81" i="2" s="1"/>
  <c r="AI82" i="2" s="1"/>
  <c r="AI83" i="2" s="1"/>
  <c r="AI84" i="2" s="1"/>
  <c r="AI85" i="2" s="1"/>
  <c r="AI86" i="2" s="1"/>
  <c r="AI87" i="2" s="1"/>
  <c r="AI88" i="2" s="1"/>
  <c r="AI89" i="2" s="1"/>
  <c r="AI90" i="2" s="1"/>
  <c r="AI91" i="2" s="1"/>
  <c r="AI92" i="2" s="1"/>
  <c r="AI93" i="2" s="1"/>
  <c r="AI94" i="2" s="1"/>
  <c r="AI95" i="2" s="1"/>
  <c r="AI96" i="2" s="1"/>
  <c r="AI97" i="2" s="1"/>
  <c r="AI98" i="2" s="1"/>
  <c r="AI99" i="2" s="1"/>
  <c r="AI100" i="2" s="1"/>
  <c r="AI101" i="2" s="1"/>
  <c r="AI102" i="2" s="1"/>
  <c r="AE33" i="4"/>
  <c r="AE34" i="4" s="1"/>
  <c r="AI103" i="2" l="1"/>
  <c r="AI104" i="2" s="1"/>
  <c r="AI105" i="2" s="1"/>
  <c r="AI106" i="2" s="1"/>
  <c r="AI107" i="2" s="1"/>
  <c r="AI108" i="2" s="1"/>
  <c r="AI109" i="2" s="1"/>
  <c r="AI110" i="2" s="1"/>
  <c r="AI111" i="2" s="1"/>
  <c r="AI112" i="2" s="1"/>
  <c r="AI113" i="2" s="1"/>
  <c r="AI114" i="2" s="1"/>
  <c r="AI115" i="2" s="1"/>
  <c r="AI116" i="2" s="1"/>
  <c r="AI117" i="2" s="1"/>
  <c r="AI118" i="2" s="1"/>
  <c r="AI119" i="2" s="1"/>
  <c r="AI120" i="2" s="1"/>
  <c r="AE35" i="4"/>
  <c r="AE36" i="4" s="1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49" i="4" s="1"/>
  <c r="AE50" i="4" s="1"/>
  <c r="AE51" i="4" s="1"/>
  <c r="AE52" i="4" s="1"/>
  <c r="AE53" i="4" s="1"/>
  <c r="AE54" i="4" s="1"/>
  <c r="AE55" i="4" s="1"/>
  <c r="AE56" i="4" s="1"/>
  <c r="AE57" i="4" s="1"/>
  <c r="AE58" i="4" s="1"/>
  <c r="AE59" i="4" s="1"/>
  <c r="AE60" i="4" s="1"/>
  <c r="AE61" i="4" s="1"/>
  <c r="AE62" i="4" s="1"/>
  <c r="AE63" i="4" s="1"/>
  <c r="AE64" i="4" s="1"/>
  <c r="AE65" i="4" s="1"/>
  <c r="AE66" i="4" s="1"/>
  <c r="AE67" i="4" s="1"/>
  <c r="AE68" i="4" s="1"/>
  <c r="AE69" i="4" s="1"/>
  <c r="AE205" i="4" l="1"/>
  <c r="AE70" i="4"/>
  <c r="AE71" i="4" s="1"/>
  <c r="AE72" i="4" s="1"/>
  <c r="AE73" i="4" s="1"/>
  <c r="AE74" i="4" s="1"/>
  <c r="AE75" i="4" s="1"/>
  <c r="AE76" i="4" s="1"/>
  <c r="AE77" i="4" s="1"/>
  <c r="AE78" i="4" s="1"/>
  <c r="AE79" i="4" s="1"/>
  <c r="AE80" i="4" s="1"/>
  <c r="AE81" i="4" s="1"/>
  <c r="AE82" i="4" s="1"/>
  <c r="AE83" i="4" s="1"/>
  <c r="AE84" i="4" s="1"/>
  <c r="AE85" i="4" s="1"/>
  <c r="AE86" i="4" s="1"/>
  <c r="AE87" i="4" s="1"/>
  <c r="AE88" i="4" s="1"/>
  <c r="AE89" i="4" s="1"/>
  <c r="AE90" i="4" s="1"/>
  <c r="AE91" i="4" s="1"/>
  <c r="AE92" i="4" s="1"/>
  <c r="AE93" i="4" s="1"/>
  <c r="AE94" i="4" s="1"/>
  <c r="AE95" i="4" s="1"/>
  <c r="AE96" i="4" s="1"/>
  <c r="AE97" i="4" s="1"/>
  <c r="AE98" i="4" s="1"/>
  <c r="AE99" i="4" s="1"/>
  <c r="AE100" i="4" s="1"/>
  <c r="AE101" i="4" s="1"/>
  <c r="AE102" i="4" s="1"/>
  <c r="AE103" i="4" s="1"/>
  <c r="AE104" i="4" s="1"/>
  <c r="AE105" i="4" s="1"/>
  <c r="AE106" i="4" s="1"/>
  <c r="AE107" i="4" s="1"/>
  <c r="AE108" i="4" s="1"/>
  <c r="AE109" i="4" s="1"/>
  <c r="AE110" i="4" s="1"/>
  <c r="AE111" i="4" s="1"/>
  <c r="AE112" i="4" s="1"/>
  <c r="AE113" i="4" s="1"/>
  <c r="AE114" i="4" s="1"/>
  <c r="AE115" i="4" s="1"/>
  <c r="AE116" i="4" s="1"/>
  <c r="AE117" i="4" s="1"/>
  <c r="AE118" i="4" s="1"/>
  <c r="AE119" i="4" s="1"/>
  <c r="AE120" i="4" s="1"/>
  <c r="AE121" i="4" s="1"/>
  <c r="AE122" i="4" s="1"/>
  <c r="AE123" i="4" s="1"/>
  <c r="AE124" i="4" s="1"/>
  <c r="AE125" i="4" s="1"/>
  <c r="AE126" i="4" s="1"/>
  <c r="AE127" i="4" s="1"/>
  <c r="AE128" i="4" s="1"/>
  <c r="AE129" i="4" s="1"/>
  <c r="AE130" i="4" s="1"/>
  <c r="AE131" i="4" s="1"/>
  <c r="AE132" i="4" s="1"/>
  <c r="AE133" i="4" s="1"/>
  <c r="AE134" i="4" s="1"/>
  <c r="AE135" i="4" s="1"/>
  <c r="AE136" i="4" s="1"/>
  <c r="AE137" i="4" s="1"/>
  <c r="AE138" i="4" s="1"/>
  <c r="AE139" i="4" s="1"/>
  <c r="AE140" i="4" s="1"/>
  <c r="AE141" i="4" s="1"/>
  <c r="AE142" i="4" s="1"/>
  <c r="AE143" i="4" s="1"/>
  <c r="AE144" i="4" s="1"/>
  <c r="AE145" i="4" s="1"/>
  <c r="AE146" i="4" s="1"/>
  <c r="AE147" i="4" s="1"/>
  <c r="AE148" i="4" s="1"/>
  <c r="AE149" i="4" s="1"/>
  <c r="AE150" i="4" s="1"/>
  <c r="AE151" i="4" s="1"/>
  <c r="AE152" i="4" s="1"/>
  <c r="AE153" i="4" s="1"/>
  <c r="AE154" i="4" s="1"/>
  <c r="AE155" i="4" s="1"/>
  <c r="AE156" i="4" s="1"/>
  <c r="AE157" i="4" s="1"/>
  <c r="AE158" i="4" s="1"/>
  <c r="AE159" i="4" s="1"/>
  <c r="AE160" i="4" s="1"/>
  <c r="AE161" i="4" s="1"/>
  <c r="AE162" i="4" s="1"/>
  <c r="AE163" i="4" s="1"/>
  <c r="AE164" i="4" s="1"/>
  <c r="AE165" i="4" s="1"/>
  <c r="AE166" i="4" s="1"/>
  <c r="AE167" i="4" s="1"/>
  <c r="AE168" i="4" s="1"/>
  <c r="AE169" i="4" s="1"/>
  <c r="AE170" i="4" s="1"/>
  <c r="AE171" i="4" s="1"/>
  <c r="AE172" i="4" s="1"/>
  <c r="AE173" i="4" s="1"/>
  <c r="AE174" i="4" s="1"/>
  <c r="AE175" i="4" s="1"/>
  <c r="AE176" i="4" s="1"/>
  <c r="AE177" i="4" s="1"/>
  <c r="AE178" i="4" s="1"/>
  <c r="AE179" i="4" s="1"/>
  <c r="AE180" i="4" s="1"/>
  <c r="AE181" i="4" s="1"/>
  <c r="AE182" i="4" s="1"/>
  <c r="AE183" i="4" s="1"/>
  <c r="AE184" i="4" s="1"/>
  <c r="AE185" i="4" s="1"/>
  <c r="AE186" i="4" s="1"/>
  <c r="AE187" i="4" s="1"/>
  <c r="AE188" i="4" s="1"/>
  <c r="AE189" i="4" s="1"/>
  <c r="AE190" i="4" s="1"/>
  <c r="AE191" i="4" s="1"/>
  <c r="AE192" i="4" s="1"/>
  <c r="AE193" i="4" s="1"/>
  <c r="AE194" i="4" s="1"/>
  <c r="AE195" i="4" s="1"/>
  <c r="AE196" i="4" s="1"/>
  <c r="AE197" i="4" s="1"/>
  <c r="AE198" i="4" s="1"/>
  <c r="AE199" i="4" s="1"/>
  <c r="AE200" i="4" s="1"/>
  <c r="AE201" i="4" s="1"/>
  <c r="AE202" i="4" s="1"/>
  <c r="AE203" i="4" s="1"/>
  <c r="AE204" i="4" s="1"/>
</calcChain>
</file>

<file path=xl/sharedStrings.xml><?xml version="1.0" encoding="utf-8"?>
<sst xmlns="http://schemas.openxmlformats.org/spreadsheetml/2006/main" count="438" uniqueCount="272">
  <si>
    <t>Příspěvky od cizích</t>
  </si>
  <si>
    <t>Přijatá dotace 1.D</t>
  </si>
  <si>
    <t>Členské příspěvky pro ZO 15,- Kč</t>
  </si>
  <si>
    <t>Příspěvky na VKM od ČSV</t>
  </si>
  <si>
    <t>Příspěvky na provoz VKM od ZO</t>
  </si>
  <si>
    <t>Příspěvky na provoz VKM od rodičů</t>
  </si>
  <si>
    <t>Příjmy od členů na léčivo (dobrovolné léčení)</t>
  </si>
  <si>
    <t>Příjmy od členů na léčivo komisionální léčení</t>
  </si>
  <si>
    <t>Dotace na léčení aerosolem</t>
  </si>
  <si>
    <t>Příjmy z podnikatelské činnosti VKM</t>
  </si>
  <si>
    <t>Úroky banky</t>
  </si>
  <si>
    <t>Ostatní příjmy</t>
  </si>
  <si>
    <t>Příjmy celkem</t>
  </si>
  <si>
    <t>Datum</t>
  </si>
  <si>
    <t>Číslo dokladu</t>
  </si>
  <si>
    <t>Výplata dotace 1.D</t>
  </si>
  <si>
    <t>Odvod příspěvku pro ČSV (85% z 16,- Kč)</t>
  </si>
  <si>
    <t>Nákup léčiva pro dobrovolné léčení</t>
  </si>
  <si>
    <t>Nákup léčiva pro komisionální léčení</t>
  </si>
  <si>
    <t>Výdaje na besedy se včelaři</t>
  </si>
  <si>
    <t>Nákup služeb  a zboží pro podnikatelskou činnost VKM</t>
  </si>
  <si>
    <t>Odměny funkcionářům</t>
  </si>
  <si>
    <t>Nákup spotřebního materiálu a služeb pro VKM</t>
  </si>
  <si>
    <t>Nákup majetku pro VKM</t>
  </si>
  <si>
    <t>Příspěvek ZO na exkurze členů spolku</t>
  </si>
  <si>
    <t>PHM pro kompresory</t>
  </si>
  <si>
    <t>Srážková daň</t>
  </si>
  <si>
    <t>Výdaje na kancelářské potřeby</t>
  </si>
  <si>
    <t>Cestovné</t>
  </si>
  <si>
    <t>Poštovné</t>
  </si>
  <si>
    <t>Ostatní výdaje</t>
  </si>
  <si>
    <t>Výdaje celkem</t>
  </si>
  <si>
    <t>Číslo řádku rozpočtu</t>
  </si>
  <si>
    <t>Příjmy pokladna</t>
  </si>
  <si>
    <t>Příjmy banka</t>
  </si>
  <si>
    <t>Výdaje pokladna</t>
  </si>
  <si>
    <t>Výdaje banka</t>
  </si>
  <si>
    <t>Členské příspěvky pro ZO (100,- Kč)</t>
  </si>
  <si>
    <t>Příspěvek pro ZO za nového člena (100,- Kč)</t>
  </si>
  <si>
    <t>Členské příspěvky pro ZO (15,- Kč)</t>
  </si>
  <si>
    <t>Členské příspěvky pro ČSV (16,- Kč)</t>
  </si>
  <si>
    <t>9a</t>
  </si>
  <si>
    <t>9b</t>
  </si>
  <si>
    <t>Poznámka</t>
  </si>
  <si>
    <t>27a</t>
  </si>
  <si>
    <t>27b</t>
  </si>
  <si>
    <t>29a</t>
  </si>
  <si>
    <t>29b</t>
  </si>
  <si>
    <t>Občerstvení</t>
  </si>
  <si>
    <t>Výdaje na vedení účetnictví</t>
  </si>
  <si>
    <t xml:space="preserve">Výplata dotace 1.D </t>
  </si>
  <si>
    <t>Výplata dotace za aerosol (10,- Kč/úl)</t>
  </si>
  <si>
    <t>Odměny důvěrníkům za léčení</t>
  </si>
  <si>
    <t>Nákup majetku pro ZO</t>
  </si>
  <si>
    <t>Jubilea a vyznamenání (věcné dary)</t>
  </si>
  <si>
    <t>Příjmy kumulativně</t>
  </si>
  <si>
    <t>Výdaje kumulativně</t>
  </si>
  <si>
    <t>Celkem podle řádků rozpočtu</t>
  </si>
  <si>
    <t>Poplatky bance</t>
  </si>
  <si>
    <t>Členské příspěvky pro ČSV 16,- Kč</t>
  </si>
  <si>
    <t>Členské příspěvky pro ZO 100</t>
  </si>
  <si>
    <t>Příjmy od členů na léčivo (komisionální léčení)</t>
  </si>
  <si>
    <t>kumulované příjmy:</t>
  </si>
  <si>
    <t>kumulované výdaje:</t>
  </si>
  <si>
    <t>aktuální stav pokladny</t>
  </si>
  <si>
    <t>VKM:</t>
  </si>
  <si>
    <t>příjmy VKM pokladna</t>
  </si>
  <si>
    <t>výdaje VKM pokladna</t>
  </si>
  <si>
    <t>příjmy VKM banka</t>
  </si>
  <si>
    <t>výdaje VKM banka</t>
  </si>
  <si>
    <t>haspodářský vysledek</t>
  </si>
  <si>
    <t>ostatní ZO:</t>
  </si>
  <si>
    <t>příjmy ZO pokladna</t>
  </si>
  <si>
    <t>výdaje ZO pokladna</t>
  </si>
  <si>
    <t>příjmy ZO banka</t>
  </si>
  <si>
    <t>výdaje ZO banka</t>
  </si>
  <si>
    <t>hospodářský výsledek</t>
  </si>
  <si>
    <t>Název položky</t>
  </si>
  <si>
    <t>Příspěvky od regionálních subjektů - obce, KÚ a ostatní (VKM)</t>
  </si>
  <si>
    <t>Členský příspěvek pro ZO (100,- Kč)</t>
  </si>
  <si>
    <t>Členský příspěvek pro ZO (15,- Kč/včelstvo)</t>
  </si>
  <si>
    <t>Příspěvek pro ZO za nové členy (100,- Kč)</t>
  </si>
  <si>
    <t>Příspěvek na provoz VKM od RV ČSV</t>
  </si>
  <si>
    <t>Příjmy od členů spolku na nákup léčiva (dobrovolné)</t>
  </si>
  <si>
    <t>Příspěvky od členů spolku na komisionální léčení (jarní, podzimní)</t>
  </si>
  <si>
    <t>Příjem od členů spolku na rozbor MVP</t>
  </si>
  <si>
    <t>Úrok od banky</t>
  </si>
  <si>
    <t xml:space="preserve">Ostatní příjmy </t>
  </si>
  <si>
    <t>Výplata dotace za aerosol 2018</t>
  </si>
  <si>
    <t xml:space="preserve">Odvod příspěvku pro  ČSV (85% z 16,- Kč/včelstvo) </t>
  </si>
  <si>
    <t>Výdaj za rozbor na MVP (ochranné pásmo)</t>
  </si>
  <si>
    <t>Odměny důvěrníkům za léčení a funkcionářům za činnost</t>
  </si>
  <si>
    <t>Výdaje na setkání včelařů (Domedná atd.)</t>
  </si>
  <si>
    <t>Příspěvek na exkurze členů spolku</t>
  </si>
  <si>
    <t>Daň z příjmu (srážková daň)</t>
  </si>
  <si>
    <t>Výdaje na VČS (obědy)</t>
  </si>
  <si>
    <t>Rozdíl příjmů a výdajů</t>
  </si>
  <si>
    <t>Výdaje na VČS</t>
  </si>
  <si>
    <t xml:space="preserve"> </t>
  </si>
  <si>
    <t>Příjmy kumulovaně</t>
  </si>
  <si>
    <t>Celekm podle řádku rozpočtu</t>
  </si>
  <si>
    <t>Výplata dotace na aerosol</t>
  </si>
  <si>
    <t>30a</t>
  </si>
  <si>
    <t>30b</t>
  </si>
  <si>
    <t>Provozní náklady spolku ostatní</t>
  </si>
  <si>
    <t>Provozní náklady Fortna (elektřina otop)</t>
  </si>
  <si>
    <t>Výdaje na setkání včelařů</t>
  </si>
  <si>
    <t>Výdaje celkem kumulovaně</t>
  </si>
  <si>
    <t xml:space="preserve">Poznámka </t>
  </si>
  <si>
    <t>Provozní náklady Fortna a ZO</t>
  </si>
  <si>
    <t>Příspěvky od regionálních subjektů</t>
  </si>
  <si>
    <t>Výdaje na setkání včelařů (Demedná atd.)</t>
  </si>
  <si>
    <t>Odvod příspěvku pro ČSV 300,- Kč</t>
  </si>
  <si>
    <t>Odvod příspěvku pro ČSV (300,- Kč)</t>
  </si>
  <si>
    <t>Členské příspěvky pro ČSV (300,- Kč)</t>
  </si>
  <si>
    <t>Členské příspěvky pro ČSV 300</t>
  </si>
  <si>
    <t>Příspěvek pro ZO za nového člena 100</t>
  </si>
  <si>
    <t>Odvod příspěvku pro  ČSV (300,- Kč)</t>
  </si>
  <si>
    <t>Nákup majetku pro VKM (úly, vybavení úlů a dětí) a nákup majetku pro ZO</t>
  </si>
  <si>
    <t>Provoz střediska Fortna (elektřina, otop) a ostatní provozní náklady ZO</t>
  </si>
  <si>
    <t>Příjmy za půjčovné majetku ZO od včelařů</t>
  </si>
  <si>
    <t xml:space="preserve">Příjmy z příležitostního prodeje medu (VKM) </t>
  </si>
  <si>
    <t>16a</t>
  </si>
  <si>
    <t>Průběžné položky</t>
  </si>
  <si>
    <t>43a</t>
  </si>
  <si>
    <t>Státní dotace na léčení aerosolem 2019</t>
  </si>
  <si>
    <t>Nákup zboží a služeb pro příležitostní prodej medu (VKM)</t>
  </si>
  <si>
    <t>Příjmy z příležitostního prodeje medu VKM</t>
  </si>
  <si>
    <t xml:space="preserve">počáteční stav </t>
  </si>
  <si>
    <t>Stav pokladny</t>
  </si>
  <si>
    <t>Stav banky</t>
  </si>
  <si>
    <t>Pokladna</t>
  </si>
  <si>
    <t>Banka</t>
  </si>
  <si>
    <t>Příjmy od účastníků besed, zájezdů a jiné akce spolku</t>
  </si>
  <si>
    <t>celkem</t>
  </si>
  <si>
    <t>dotace z Prahy</t>
  </si>
  <si>
    <t>grant z města</t>
  </si>
  <si>
    <t>příspěvek obec Ruda</t>
  </si>
  <si>
    <t>Zůstatek k 1.1.2022</t>
  </si>
  <si>
    <t>Zůstatek k  1.1.2022</t>
  </si>
  <si>
    <t>11.1.</t>
  </si>
  <si>
    <t>příspěbvek VKM Tonička Lípová (celý rok)</t>
  </si>
  <si>
    <t>příspěvek VKM - Linda a Miroslav Iblovi (1. pololetí)</t>
  </si>
  <si>
    <t>prodej medu VKM</t>
  </si>
  <si>
    <t>7.1.</t>
  </si>
  <si>
    <t>výroba klíčů pro VKM - Věra (ztráta)</t>
  </si>
  <si>
    <t>Rozpočet 2022</t>
  </si>
  <si>
    <t>Vyhodnocení rozpočtu 2022 ZO ČSV z.s. Nové Strašecí</t>
  </si>
  <si>
    <t>5.2.</t>
  </si>
  <si>
    <t>prodej medu VKM (Kubičková)</t>
  </si>
  <si>
    <t>8.2.</t>
  </si>
  <si>
    <t>přeplatek na elektřině za rok 2022</t>
  </si>
  <si>
    <t>dotace 1.D - Prošek</t>
  </si>
  <si>
    <t>dotace 1.D - Uldrich</t>
  </si>
  <si>
    <t>dotace 1.D - Wachtl</t>
  </si>
  <si>
    <t>15.2.</t>
  </si>
  <si>
    <t>Kalíšky na medovinu - Masopust</t>
  </si>
  <si>
    <t>kuchyňské potřeby</t>
  </si>
  <si>
    <t>3.1.</t>
  </si>
  <si>
    <t>13.1.</t>
  </si>
  <si>
    <t>nájem pozemku na rok 2022</t>
  </si>
  <si>
    <t>májem Fortna 2022</t>
  </si>
  <si>
    <t>24.1.</t>
  </si>
  <si>
    <t>elektřina Fortna</t>
  </si>
  <si>
    <t>doatce 1.D</t>
  </si>
  <si>
    <t>31.1.</t>
  </si>
  <si>
    <t>1.D Jirsa</t>
  </si>
  <si>
    <t>1D Charvátová</t>
  </si>
  <si>
    <t>1.D Ibl</t>
  </si>
  <si>
    <t>1.D Hubka</t>
  </si>
  <si>
    <t>1.D Hotský</t>
  </si>
  <si>
    <t>1.D Hondl</t>
  </si>
  <si>
    <t>1.D Holásková</t>
  </si>
  <si>
    <t>1.D Hercl</t>
  </si>
  <si>
    <t>1.D Hejda</t>
  </si>
  <si>
    <t>1.D Hančák</t>
  </si>
  <si>
    <t>1.D  Hallo</t>
  </si>
  <si>
    <t>1.D Hájek</t>
  </si>
  <si>
    <t>1.D Dvořák Z.</t>
  </si>
  <si>
    <t>1.D Dvořák J.</t>
  </si>
  <si>
    <t>1.D Čipera</t>
  </si>
  <si>
    <t>1.D Černý</t>
  </si>
  <si>
    <t>1.D Bačkovská</t>
  </si>
  <si>
    <t>1.D Artl</t>
  </si>
  <si>
    <t>1.D Andrášek</t>
  </si>
  <si>
    <t>1.D Honza</t>
  </si>
  <si>
    <t>1.D Koutecký</t>
  </si>
  <si>
    <t>1.D Kořen</t>
  </si>
  <si>
    <t>1.D Kejla</t>
  </si>
  <si>
    <t>1.D Mareček</t>
  </si>
  <si>
    <t>1.D Mansfeldová</t>
  </si>
  <si>
    <t>1.D Mansfeld</t>
  </si>
  <si>
    <t>1.D Mai</t>
  </si>
  <si>
    <t>1.D Maier</t>
  </si>
  <si>
    <t>1.D Lípa</t>
  </si>
  <si>
    <t>1.D Lev</t>
  </si>
  <si>
    <t>1.D Kučaba</t>
  </si>
  <si>
    <t>1.D Kubička</t>
  </si>
  <si>
    <t>1.D Krasula</t>
  </si>
  <si>
    <t>1.D Petráčková</t>
  </si>
  <si>
    <t>1.D Petráček</t>
  </si>
  <si>
    <t>1.D Ošmyk</t>
  </si>
  <si>
    <t>1.D Novotná P.</t>
  </si>
  <si>
    <t>1.D Náprstková</t>
  </si>
  <si>
    <t>1.D Mudra</t>
  </si>
  <si>
    <t>1.D Mrnková</t>
  </si>
  <si>
    <t>1.D Mauer</t>
  </si>
  <si>
    <t>1.D Matějovičová</t>
  </si>
  <si>
    <t>1.D Sailer J.</t>
  </si>
  <si>
    <t>1.D Škrňa</t>
  </si>
  <si>
    <t>1.D Šidík Petr</t>
  </si>
  <si>
    <t>1.D Šidík Pavel</t>
  </si>
  <si>
    <t>1.D Studnička</t>
  </si>
  <si>
    <t>1.D Slapnička</t>
  </si>
  <si>
    <t>1.D Seiler</t>
  </si>
  <si>
    <t>1.D Sedláček</t>
  </si>
  <si>
    <t>1.D Řemínek</t>
  </si>
  <si>
    <t>1.D Vyskočil</t>
  </si>
  <si>
    <t>1.D Vytásek</t>
  </si>
  <si>
    <t>1.D Valentinová</t>
  </si>
  <si>
    <t>1.D Vajc</t>
  </si>
  <si>
    <t>1.D Tůma</t>
  </si>
  <si>
    <t>1.D Šnobl</t>
  </si>
  <si>
    <t>1.D Kubičková</t>
  </si>
  <si>
    <t>1.D Fediková</t>
  </si>
  <si>
    <t>1.D Štýbr</t>
  </si>
  <si>
    <t>úrok banky</t>
  </si>
  <si>
    <t>1.D Polák</t>
  </si>
  <si>
    <t>1.D Jánský</t>
  </si>
  <si>
    <t>doplatek elektřiny za rok 2021</t>
  </si>
  <si>
    <t>17.2.</t>
  </si>
  <si>
    <t>členský příspěvek Stádník</t>
  </si>
  <si>
    <t>18.2.</t>
  </si>
  <si>
    <t>příspěvek 2,. Pololetí VKM Tomáš Novotný</t>
  </si>
  <si>
    <t>21.2.</t>
  </si>
  <si>
    <t>23.2.</t>
  </si>
  <si>
    <t>účto za 4.q 2021 (náklad roku 2021)</t>
  </si>
  <si>
    <t>Skutečnost 2022</t>
  </si>
  <si>
    <t>Členský příspěvek pro  ČSV (300,- Kč)       /90 členů/</t>
  </si>
  <si>
    <t>Členský příspěvek pro  ČSV (16,- Kč/včelstvo)        / 600 včelstev/</t>
  </si>
  <si>
    <t>Příspěvky na provoz VKM (rodiče)   /12 dětí/</t>
  </si>
  <si>
    <t>1.3.</t>
  </si>
  <si>
    <t>materiál na masopustní průvod</t>
  </si>
  <si>
    <t>hygienické potřeby</t>
  </si>
  <si>
    <t>2.3.</t>
  </si>
  <si>
    <t>půjčovné Kubička</t>
  </si>
  <si>
    <t>příspěvek VKM - logoped Jirka</t>
  </si>
  <si>
    <t>8.3.</t>
  </si>
  <si>
    <t>vstupné muzeum N. Strašecí</t>
  </si>
  <si>
    <t>občerstvení na besedě zač. včelařů</t>
  </si>
  <si>
    <t>krabice na vzorky MVP</t>
  </si>
  <si>
    <t>29.3.</t>
  </si>
  <si>
    <t>členské příspěvky - David Hromko</t>
  </si>
  <si>
    <t>členské příspěvky - Jiří Hochmal</t>
  </si>
  <si>
    <t>členské příspěvky - Jakub Spiegl</t>
  </si>
  <si>
    <t>členské příspěvky - Martina Hochmalová</t>
  </si>
  <si>
    <t>28.2.</t>
  </si>
  <si>
    <t>11.3.</t>
  </si>
  <si>
    <t>28.3.</t>
  </si>
  <si>
    <t>dotace obec Třtice</t>
  </si>
  <si>
    <t>vratka z banky, chybný účet</t>
  </si>
  <si>
    <t xml:space="preserve">příspěvek 2. pololetí VKM Jana Rostinská </t>
  </si>
  <si>
    <t>14.3.</t>
  </si>
  <si>
    <t>srážková daň za rok 2021</t>
  </si>
  <si>
    <t>18.3.</t>
  </si>
  <si>
    <t>léčivo jarní+letní</t>
  </si>
  <si>
    <t>23.3.</t>
  </si>
  <si>
    <t>členský příspěvek Hromka</t>
  </si>
  <si>
    <t>vyšetřenín VKM - Hejkal</t>
  </si>
  <si>
    <t>třísky na podpal Fortna</t>
  </si>
  <si>
    <t>Nálup léčiv na komisionální léčení (jarní, podzimní)</t>
  </si>
  <si>
    <t>Nákup léčiv na dobrovolné léčení (Formidol, VarroMed, Bee Safe atd.)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</si>
</sst>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\ _K_č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MS Sans Serif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2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" vertical="center"/>
    </xf>
    <xf numFmtId="0" fontId="0" fillId="4" borderId="1" xfId="0" applyFill="1" applyBorder="1"/>
    <xf numFmtId="14" fontId="0" fillId="0" borderId="0" xfId="0" applyNumberFormat="1"/>
    <xf numFmtId="0" fontId="4" fillId="0" borderId="9" xfId="0" applyFont="1" applyBorder="1"/>
    <xf numFmtId="0" fontId="1" fillId="0" borderId="10" xfId="0" applyFont="1" applyBorder="1"/>
    <xf numFmtId="0" fontId="1" fillId="0" borderId="0" xfId="0" applyFont="1"/>
    <xf numFmtId="3" fontId="4" fillId="3" borderId="16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/>
    <xf numFmtId="0" fontId="1" fillId="0" borderId="2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/>
    <xf numFmtId="0" fontId="0" fillId="2" borderId="1" xfId="0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14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3" xfId="0" applyFont="1" applyBorder="1"/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26" xfId="0" applyFont="1" applyBorder="1"/>
    <xf numFmtId="3" fontId="4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165" fontId="1" fillId="0" borderId="1" xfId="0" applyNumberFormat="1" applyFont="1" applyBorder="1" applyAlignment="1">
      <alignment vertical="center"/>
    </xf>
    <xf numFmtId="165" fontId="1" fillId="5" borderId="1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" fillId="0" borderId="28" xfId="0" applyFont="1" applyBorder="1"/>
    <xf numFmtId="0" fontId="6" fillId="0" borderId="24" xfId="0" applyFont="1" applyBorder="1"/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12" xfId="0" applyFont="1" applyBorder="1"/>
    <xf numFmtId="3" fontId="4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" xfId="0" applyFill="1" applyBorder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5" borderId="0" xfId="0" applyFill="1" applyBorder="1"/>
    <xf numFmtId="0" fontId="0" fillId="5" borderId="0" xfId="0" applyFill="1"/>
    <xf numFmtId="0" fontId="1" fillId="5" borderId="2" xfId="0" applyFont="1" applyFill="1" applyBorder="1" applyAlignment="1">
      <alignment horizontal="center" vertical="center" wrapText="1"/>
    </xf>
    <xf numFmtId="16" fontId="0" fillId="5" borderId="1" xfId="0" applyNumberForma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6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16" fontId="0" fillId="0" borderId="1" xfId="0" applyNumberFormat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11" fillId="6" borderId="0" xfId="0" applyFont="1" applyFill="1"/>
    <xf numFmtId="0" fontId="0" fillId="7" borderId="0" xfId="0" applyFill="1"/>
    <xf numFmtId="0" fontId="0" fillId="7" borderId="1" xfId="0" applyFill="1" applyBorder="1"/>
    <xf numFmtId="14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0" fillId="5" borderId="22" xfId="0" applyFill="1" applyBorder="1"/>
    <xf numFmtId="1" fontId="0" fillId="5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73"/>
  <sheetViews>
    <sheetView zoomScale="70" zoomScaleNormal="70" workbookViewId="0">
      <pane xSplit="3" ySplit="6" topLeftCell="D37" activePane="bottomRight" state="frozen"/>
      <selection pane="topRight" activeCell="D1" sqref="D1"/>
      <selection pane="bottomLeft" activeCell="A7" sqref="A7"/>
      <selection pane="bottomRight" activeCell="X19" sqref="X19"/>
    </sheetView>
  </sheetViews>
  <sheetFormatPr defaultRowHeight="15" x14ac:dyDescent="0.25"/>
  <cols>
    <col min="4" max="4" width="9.140625" customWidth="1"/>
    <col min="6" max="6" width="11.7109375" customWidth="1"/>
    <col min="7" max="7" width="11.85546875" customWidth="1"/>
    <col min="8" max="8" width="10.5703125" customWidth="1"/>
    <col min="9" max="9" width="11.140625" customWidth="1"/>
    <col min="15" max="15" width="12.140625" customWidth="1"/>
    <col min="16" max="16" width="12.42578125" customWidth="1"/>
    <col min="17" max="17" width="10.42578125" customWidth="1"/>
    <col min="18" max="18" width="13.7109375" customWidth="1"/>
    <col min="20" max="21" width="11.140625" customWidth="1"/>
    <col min="22" max="22" width="12.140625" customWidth="1"/>
    <col min="23" max="23" width="12.5703125" customWidth="1"/>
    <col min="24" max="24" width="42.28515625" customWidth="1"/>
  </cols>
  <sheetData>
    <row r="2" spans="2:26" ht="21" x14ac:dyDescent="0.35">
      <c r="B2" s="5" t="s">
        <v>33</v>
      </c>
    </row>
    <row r="3" spans="2:26" ht="15.75" thickBot="1" x14ac:dyDescent="0.3"/>
    <row r="4" spans="2:26" ht="76.5" x14ac:dyDescent="0.25">
      <c r="B4" s="11" t="s">
        <v>13</v>
      </c>
      <c r="C4" s="12" t="s">
        <v>14</v>
      </c>
      <c r="D4" s="12" t="s">
        <v>0</v>
      </c>
      <c r="E4" s="12" t="s">
        <v>1</v>
      </c>
      <c r="F4" s="12" t="s">
        <v>114</v>
      </c>
      <c r="G4" s="12" t="s">
        <v>40</v>
      </c>
      <c r="H4" s="12" t="s">
        <v>37</v>
      </c>
      <c r="I4" s="12" t="s">
        <v>39</v>
      </c>
      <c r="J4" s="12" t="s">
        <v>38</v>
      </c>
      <c r="K4" s="12" t="s">
        <v>3</v>
      </c>
      <c r="L4" s="76" t="s">
        <v>5</v>
      </c>
      <c r="M4" s="78" t="s">
        <v>120</v>
      </c>
      <c r="N4" s="77" t="s">
        <v>133</v>
      </c>
      <c r="O4" s="12" t="s">
        <v>6</v>
      </c>
      <c r="P4" s="12" t="s">
        <v>7</v>
      </c>
      <c r="Q4" s="12" t="s">
        <v>8</v>
      </c>
      <c r="R4" s="12" t="s">
        <v>127</v>
      </c>
      <c r="S4" s="12" t="s">
        <v>10</v>
      </c>
      <c r="T4" s="12" t="s">
        <v>11</v>
      </c>
      <c r="U4" s="12" t="s">
        <v>123</v>
      </c>
      <c r="V4" s="12" t="s">
        <v>12</v>
      </c>
      <c r="W4" s="12" t="s">
        <v>55</v>
      </c>
      <c r="X4" s="35" t="s">
        <v>43</v>
      </c>
      <c r="Y4" s="4"/>
      <c r="Z4" s="4"/>
    </row>
    <row r="5" spans="2:26" ht="39" thickBot="1" x14ac:dyDescent="0.3">
      <c r="B5" s="15"/>
      <c r="C5" s="16" t="s">
        <v>32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 t="s">
        <v>41</v>
      </c>
      <c r="N5" s="16" t="s">
        <v>42</v>
      </c>
      <c r="O5" s="16">
        <v>10</v>
      </c>
      <c r="P5" s="16">
        <v>11</v>
      </c>
      <c r="Q5" s="16">
        <v>12</v>
      </c>
      <c r="R5" s="16">
        <v>14</v>
      </c>
      <c r="S5" s="16">
        <v>15</v>
      </c>
      <c r="T5" s="16">
        <v>16</v>
      </c>
      <c r="U5" s="16" t="s">
        <v>122</v>
      </c>
      <c r="V5" s="16">
        <v>17</v>
      </c>
      <c r="W5" s="16"/>
      <c r="X5" s="36"/>
      <c r="Y5" s="4"/>
      <c r="Z5" s="4"/>
    </row>
    <row r="6" spans="2:26" ht="25.5" x14ac:dyDescent="0.25">
      <c r="B6" s="33" t="s">
        <v>139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57">
        <v>54813</v>
      </c>
      <c r="X6" s="58"/>
      <c r="Y6" s="4"/>
      <c r="Z6" s="4"/>
    </row>
    <row r="7" spans="2:26" x14ac:dyDescent="0.25">
      <c r="B7" s="105">
        <v>1</v>
      </c>
      <c r="C7" s="33" t="s">
        <v>140</v>
      </c>
      <c r="D7" s="57"/>
      <c r="E7" s="57"/>
      <c r="F7" s="57"/>
      <c r="G7" s="57"/>
      <c r="H7" s="57"/>
      <c r="I7" s="57"/>
      <c r="J7" s="57"/>
      <c r="K7" s="57"/>
      <c r="L7" s="57">
        <v>1000</v>
      </c>
      <c r="M7" s="57"/>
      <c r="N7" s="57"/>
      <c r="O7" s="57"/>
      <c r="P7" s="57"/>
      <c r="Q7" s="57"/>
      <c r="R7" s="57"/>
      <c r="S7" s="57"/>
      <c r="T7" s="57"/>
      <c r="U7" s="57"/>
      <c r="V7" s="57">
        <f>SUM(D7:U7)</f>
        <v>1000</v>
      </c>
      <c r="W7" s="57">
        <f>V7+W6</f>
        <v>55813</v>
      </c>
      <c r="X7" s="58" t="s">
        <v>141</v>
      </c>
      <c r="Y7" s="4"/>
      <c r="Z7" s="4"/>
    </row>
    <row r="8" spans="2:26" ht="17.25" customHeight="1" x14ac:dyDescent="0.25">
      <c r="B8" s="105">
        <v>2</v>
      </c>
      <c r="C8" s="33" t="s">
        <v>140</v>
      </c>
      <c r="D8" s="57"/>
      <c r="E8" s="57"/>
      <c r="F8" s="57"/>
      <c r="G8" s="57"/>
      <c r="H8" s="57"/>
      <c r="I8" s="57"/>
      <c r="J8" s="57"/>
      <c r="K8" s="57"/>
      <c r="L8" s="57">
        <v>1000</v>
      </c>
      <c r="M8" s="57"/>
      <c r="N8" s="57"/>
      <c r="O8" s="57"/>
      <c r="P8" s="57"/>
      <c r="Q8" s="57"/>
      <c r="R8" s="57"/>
      <c r="S8" s="57"/>
      <c r="T8" s="57"/>
      <c r="U8" s="57"/>
      <c r="V8" s="57">
        <f t="shared" ref="V8:V71" si="0">SUM(D8:U8)</f>
        <v>1000</v>
      </c>
      <c r="W8" s="57">
        <f t="shared" ref="W8:W71" si="1">V8+W7</f>
        <v>56813</v>
      </c>
      <c r="X8" s="58" t="s">
        <v>142</v>
      </c>
      <c r="Y8" s="4"/>
      <c r="Z8" s="4"/>
    </row>
    <row r="9" spans="2:26" x14ac:dyDescent="0.25">
      <c r="B9" s="59">
        <v>3</v>
      </c>
      <c r="C9" s="6" t="s">
        <v>140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320</v>
      </c>
      <c r="S9" s="7"/>
      <c r="T9" s="7"/>
      <c r="U9" s="7"/>
      <c r="V9" s="81">
        <f t="shared" si="0"/>
        <v>320</v>
      </c>
      <c r="W9" s="79">
        <f t="shared" si="1"/>
        <v>57133</v>
      </c>
      <c r="X9" s="2" t="s">
        <v>149</v>
      </c>
      <c r="Y9" s="1"/>
      <c r="Z9" s="1"/>
    </row>
    <row r="10" spans="2:26" x14ac:dyDescent="0.25">
      <c r="B10" s="59">
        <v>4</v>
      </c>
      <c r="C10" s="6" t="s">
        <v>148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360</v>
      </c>
      <c r="S10" s="7"/>
      <c r="T10" s="7"/>
      <c r="U10" s="7"/>
      <c r="V10" s="81">
        <f t="shared" si="0"/>
        <v>360</v>
      </c>
      <c r="W10" s="79">
        <f t="shared" si="1"/>
        <v>57493</v>
      </c>
      <c r="X10" s="2" t="s">
        <v>143</v>
      </c>
      <c r="Y10" s="1"/>
      <c r="Z10" s="1"/>
    </row>
    <row r="11" spans="2:26" x14ac:dyDescent="0.25">
      <c r="B11" s="59">
        <v>5</v>
      </c>
      <c r="C11" s="6" t="s">
        <v>150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1340</v>
      </c>
      <c r="U11" s="7"/>
      <c r="V11" s="81">
        <f t="shared" si="0"/>
        <v>1340</v>
      </c>
      <c r="W11" s="79">
        <f t="shared" si="1"/>
        <v>58833</v>
      </c>
      <c r="X11" s="2" t="s">
        <v>151</v>
      </c>
      <c r="Y11" s="1"/>
      <c r="Z11" s="1"/>
    </row>
    <row r="12" spans="2:26" x14ac:dyDescent="0.25">
      <c r="B12" s="123">
        <v>6</v>
      </c>
      <c r="C12" s="6" t="s">
        <v>241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360</v>
      </c>
      <c r="S12" s="7"/>
      <c r="T12" s="7"/>
      <c r="U12" s="7"/>
      <c r="V12" s="81">
        <f t="shared" si="0"/>
        <v>360</v>
      </c>
      <c r="W12" s="80">
        <f t="shared" si="1"/>
        <v>59193</v>
      </c>
      <c r="X12" s="2" t="s">
        <v>143</v>
      </c>
      <c r="Y12" s="1"/>
      <c r="Z12" s="1"/>
    </row>
    <row r="13" spans="2:26" x14ac:dyDescent="0.25">
      <c r="B13" s="59">
        <v>7</v>
      </c>
      <c r="C13" s="6" t="s">
        <v>244</v>
      </c>
      <c r="D13" s="7"/>
      <c r="E13" s="7"/>
      <c r="F13" s="7"/>
      <c r="G13" s="7"/>
      <c r="H13" s="7"/>
      <c r="I13" s="7"/>
      <c r="J13" s="7"/>
      <c r="K13" s="7"/>
      <c r="L13" s="7"/>
      <c r="M13" s="7">
        <v>100</v>
      </c>
      <c r="N13" s="7"/>
      <c r="O13" s="7"/>
      <c r="P13" s="7"/>
      <c r="Q13" s="7"/>
      <c r="R13" s="7"/>
      <c r="S13" s="7"/>
      <c r="T13" s="7"/>
      <c r="U13" s="7"/>
      <c r="V13" s="81">
        <f t="shared" si="0"/>
        <v>100</v>
      </c>
      <c r="W13" s="80">
        <f t="shared" si="1"/>
        <v>59293</v>
      </c>
      <c r="X13" s="2" t="s">
        <v>245</v>
      </c>
      <c r="Y13" s="1"/>
      <c r="Z13" s="1"/>
    </row>
    <row r="14" spans="2:26" x14ac:dyDescent="0.25">
      <c r="B14" s="59">
        <v>8</v>
      </c>
      <c r="C14" s="6" t="s">
        <v>244</v>
      </c>
      <c r="D14" s="7"/>
      <c r="E14" s="7"/>
      <c r="F14" s="7"/>
      <c r="G14" s="7"/>
      <c r="H14" s="7"/>
      <c r="I14" s="7"/>
      <c r="J14" s="7"/>
      <c r="K14" s="7"/>
      <c r="L14" s="7">
        <v>500</v>
      </c>
      <c r="M14" s="7"/>
      <c r="N14" s="7"/>
      <c r="O14" s="7"/>
      <c r="P14" s="7"/>
      <c r="Q14" s="7"/>
      <c r="R14" s="7"/>
      <c r="S14" s="7"/>
      <c r="T14" s="7"/>
      <c r="U14" s="7"/>
      <c r="V14" s="81">
        <f t="shared" si="0"/>
        <v>500</v>
      </c>
      <c r="W14" s="80">
        <f t="shared" si="1"/>
        <v>59793</v>
      </c>
      <c r="X14" s="2" t="s">
        <v>246</v>
      </c>
      <c r="Y14" s="1"/>
      <c r="Z14" s="1"/>
    </row>
    <row r="15" spans="2:26" x14ac:dyDescent="0.25">
      <c r="B15" s="123">
        <v>9</v>
      </c>
      <c r="C15" s="6" t="s">
        <v>251</v>
      </c>
      <c r="D15" s="7"/>
      <c r="E15" s="7"/>
      <c r="F15" s="7">
        <v>300</v>
      </c>
      <c r="G15" s="7">
        <v>64</v>
      </c>
      <c r="H15" s="7">
        <v>100</v>
      </c>
      <c r="I15" s="7">
        <v>60</v>
      </c>
      <c r="J15" s="7">
        <v>100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1">
        <f t="shared" si="0"/>
        <v>624</v>
      </c>
      <c r="W15" s="80">
        <f t="shared" si="1"/>
        <v>60417</v>
      </c>
      <c r="X15" s="2" t="s">
        <v>252</v>
      </c>
      <c r="Y15" s="1"/>
      <c r="Z15" s="1"/>
    </row>
    <row r="16" spans="2:26" x14ac:dyDescent="0.25">
      <c r="B16" s="123">
        <v>10</v>
      </c>
      <c r="C16" s="6" t="s">
        <v>251</v>
      </c>
      <c r="D16" s="7"/>
      <c r="E16" s="7"/>
      <c r="F16" s="7">
        <v>300</v>
      </c>
      <c r="G16" s="7">
        <v>16</v>
      </c>
      <c r="H16" s="7">
        <v>100</v>
      </c>
      <c r="I16" s="7">
        <v>0</v>
      </c>
      <c r="J16" s="7">
        <v>100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1">
        <f t="shared" si="0"/>
        <v>516</v>
      </c>
      <c r="W16" s="80">
        <f t="shared" si="1"/>
        <v>60933</v>
      </c>
      <c r="X16" s="2" t="s">
        <v>253</v>
      </c>
      <c r="Y16" s="1"/>
      <c r="Z16" s="1"/>
    </row>
    <row r="17" spans="2:28" x14ac:dyDescent="0.25">
      <c r="B17" s="123">
        <v>11</v>
      </c>
      <c r="C17" s="6" t="s">
        <v>251</v>
      </c>
      <c r="D17" s="7"/>
      <c r="E17" s="7"/>
      <c r="F17" s="7">
        <v>300</v>
      </c>
      <c r="G17" s="7">
        <v>16</v>
      </c>
      <c r="H17" s="7">
        <v>100</v>
      </c>
      <c r="I17" s="7">
        <v>0</v>
      </c>
      <c r="J17" s="7">
        <v>100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1">
        <f t="shared" si="0"/>
        <v>516</v>
      </c>
      <c r="W17" s="80">
        <f t="shared" si="1"/>
        <v>61449</v>
      </c>
      <c r="X17" s="2" t="s">
        <v>254</v>
      </c>
      <c r="Y17" s="1"/>
      <c r="Z17" s="1"/>
    </row>
    <row r="18" spans="2:28" x14ac:dyDescent="0.25">
      <c r="B18" s="123">
        <v>12</v>
      </c>
      <c r="C18" s="6" t="s">
        <v>251</v>
      </c>
      <c r="D18" s="7"/>
      <c r="E18" s="7"/>
      <c r="F18" s="7">
        <v>300</v>
      </c>
      <c r="G18" s="7">
        <v>16</v>
      </c>
      <c r="H18" s="7">
        <v>100</v>
      </c>
      <c r="I18" s="7">
        <v>0</v>
      </c>
      <c r="J18" s="7">
        <v>100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1">
        <f t="shared" si="0"/>
        <v>516</v>
      </c>
      <c r="W18" s="80">
        <f t="shared" si="1"/>
        <v>61965</v>
      </c>
      <c r="X18" s="2" t="s">
        <v>255</v>
      </c>
      <c r="Y18" s="1"/>
      <c r="Z18" s="1"/>
    </row>
    <row r="19" spans="2:28" x14ac:dyDescent="0.25">
      <c r="B19" s="123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1">
        <f t="shared" si="0"/>
        <v>0</v>
      </c>
      <c r="W19" s="80">
        <f t="shared" si="1"/>
        <v>61965</v>
      </c>
      <c r="X19" s="2"/>
      <c r="Y19" s="1"/>
      <c r="Z19" s="1"/>
    </row>
    <row r="20" spans="2:28" x14ac:dyDescent="0.25">
      <c r="B20" s="123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1">
        <f t="shared" si="0"/>
        <v>0</v>
      </c>
      <c r="W20" s="80">
        <f t="shared" si="1"/>
        <v>61965</v>
      </c>
      <c r="X20" s="2"/>
      <c r="Y20" s="1"/>
      <c r="Z20" s="1"/>
    </row>
    <row r="21" spans="2:28" x14ac:dyDescent="0.25">
      <c r="B21" s="123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1">
        <f t="shared" si="0"/>
        <v>0</v>
      </c>
      <c r="W21" s="80">
        <f t="shared" si="1"/>
        <v>61965</v>
      </c>
      <c r="X21" s="2"/>
      <c r="Y21" s="1"/>
      <c r="Z21" s="1"/>
    </row>
    <row r="22" spans="2:28" x14ac:dyDescent="0.25">
      <c r="B22" s="123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1">
        <f t="shared" si="0"/>
        <v>0</v>
      </c>
      <c r="W22" s="80">
        <f t="shared" si="1"/>
        <v>61965</v>
      </c>
      <c r="X22" s="2"/>
      <c r="Y22" s="1"/>
      <c r="Z22" s="1"/>
      <c r="AB22" t="s">
        <v>98</v>
      </c>
    </row>
    <row r="23" spans="2:28" x14ac:dyDescent="0.25">
      <c r="B23" s="123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1">
        <f t="shared" si="0"/>
        <v>0</v>
      </c>
      <c r="W23" s="80">
        <f t="shared" si="1"/>
        <v>61965</v>
      </c>
      <c r="X23" s="2"/>
      <c r="Y23" s="1"/>
      <c r="Z23" s="1"/>
    </row>
    <row r="24" spans="2:28" x14ac:dyDescent="0.25">
      <c r="B24" s="123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1">
        <f t="shared" si="0"/>
        <v>0</v>
      </c>
      <c r="W24" s="80">
        <f t="shared" si="1"/>
        <v>61965</v>
      </c>
      <c r="X24" s="2"/>
      <c r="Y24" s="1"/>
      <c r="Z24" s="1"/>
    </row>
    <row r="25" spans="2:28" x14ac:dyDescent="0.25">
      <c r="B25" s="123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1">
        <f t="shared" si="0"/>
        <v>0</v>
      </c>
      <c r="W25" s="80">
        <f t="shared" si="1"/>
        <v>61965</v>
      </c>
      <c r="X25" s="2"/>
      <c r="Y25" s="1"/>
      <c r="Z25" s="1"/>
    </row>
    <row r="26" spans="2:28" x14ac:dyDescent="0.25">
      <c r="B26" s="123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1">
        <f t="shared" si="0"/>
        <v>0</v>
      </c>
      <c r="W26" s="80">
        <f t="shared" si="1"/>
        <v>61965</v>
      </c>
      <c r="X26" s="2"/>
      <c r="Y26" s="1"/>
      <c r="Z26" s="1"/>
    </row>
    <row r="27" spans="2:28" x14ac:dyDescent="0.25">
      <c r="B27" s="123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1">
        <f t="shared" si="0"/>
        <v>0</v>
      </c>
      <c r="W27" s="80">
        <f t="shared" si="1"/>
        <v>61965</v>
      </c>
      <c r="X27" s="2"/>
      <c r="Y27" s="1"/>
      <c r="Z27" s="1"/>
    </row>
    <row r="28" spans="2:28" x14ac:dyDescent="0.25">
      <c r="B28" s="1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1">
        <f t="shared" si="0"/>
        <v>0</v>
      </c>
      <c r="W28" s="80">
        <f t="shared" si="1"/>
        <v>61965</v>
      </c>
      <c r="X28" s="2"/>
      <c r="Y28" s="1"/>
      <c r="Z28" s="1"/>
    </row>
    <row r="29" spans="2:28" x14ac:dyDescent="0.25">
      <c r="B29" s="123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1">
        <f t="shared" si="0"/>
        <v>0</v>
      </c>
      <c r="W29" s="80">
        <f t="shared" si="1"/>
        <v>61965</v>
      </c>
      <c r="X29" s="2"/>
      <c r="Y29" s="1"/>
      <c r="Z29" s="1"/>
    </row>
    <row r="30" spans="2:28" x14ac:dyDescent="0.25">
      <c r="B30" s="123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1">
        <f t="shared" si="0"/>
        <v>0</v>
      </c>
      <c r="W30" s="80">
        <f t="shared" si="1"/>
        <v>61965</v>
      </c>
      <c r="X30" s="2"/>
      <c r="Y30" s="1"/>
      <c r="Z30" s="1"/>
    </row>
    <row r="31" spans="2:28" x14ac:dyDescent="0.25">
      <c r="B31" s="123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1">
        <f t="shared" si="0"/>
        <v>0</v>
      </c>
      <c r="W31" s="80">
        <f t="shared" si="1"/>
        <v>61965</v>
      </c>
      <c r="X31" s="2"/>
      <c r="Y31" s="1"/>
      <c r="Z31" s="1"/>
    </row>
    <row r="32" spans="2:28" x14ac:dyDescent="0.25">
      <c r="B32" s="123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1">
        <f t="shared" si="0"/>
        <v>0</v>
      </c>
      <c r="W32" s="80">
        <f t="shared" si="1"/>
        <v>61965</v>
      </c>
      <c r="X32" s="2"/>
      <c r="Y32" s="1"/>
      <c r="Z32" s="1"/>
    </row>
    <row r="33" spans="2:26" x14ac:dyDescent="0.25">
      <c r="B33" s="123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1">
        <f t="shared" si="0"/>
        <v>0</v>
      </c>
      <c r="W33" s="80">
        <f t="shared" si="1"/>
        <v>61965</v>
      </c>
      <c r="X33" s="2"/>
      <c r="Y33" s="1"/>
      <c r="Z33" s="1"/>
    </row>
    <row r="34" spans="2:26" x14ac:dyDescent="0.25">
      <c r="B34" s="123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1">
        <f t="shared" si="0"/>
        <v>0</v>
      </c>
      <c r="W34" s="80">
        <f t="shared" si="1"/>
        <v>61965</v>
      </c>
      <c r="X34" s="2"/>
      <c r="Y34" s="1"/>
      <c r="Z34" s="1"/>
    </row>
    <row r="35" spans="2:26" x14ac:dyDescent="0.25">
      <c r="B35" s="123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1">
        <f t="shared" si="0"/>
        <v>0</v>
      </c>
      <c r="W35" s="80">
        <f t="shared" si="1"/>
        <v>61965</v>
      </c>
      <c r="X35" s="2"/>
      <c r="Y35" s="1"/>
      <c r="Z35" s="1"/>
    </row>
    <row r="36" spans="2:26" x14ac:dyDescent="0.25">
      <c r="B36" s="123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1">
        <f t="shared" si="0"/>
        <v>0</v>
      </c>
      <c r="W36" s="80">
        <f t="shared" si="1"/>
        <v>61965</v>
      </c>
      <c r="X36" s="2"/>
      <c r="Y36" s="1"/>
      <c r="Z36" s="1"/>
    </row>
    <row r="37" spans="2:26" x14ac:dyDescent="0.25">
      <c r="B37" s="123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1">
        <f t="shared" si="0"/>
        <v>0</v>
      </c>
      <c r="W37" s="80">
        <f t="shared" si="1"/>
        <v>61965</v>
      </c>
      <c r="X37" s="2"/>
      <c r="Y37" s="1"/>
      <c r="Z37" s="1"/>
    </row>
    <row r="38" spans="2:26" x14ac:dyDescent="0.25">
      <c r="B38" s="1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1">
        <f t="shared" si="0"/>
        <v>0</v>
      </c>
      <c r="W38" s="80">
        <f t="shared" si="1"/>
        <v>61965</v>
      </c>
      <c r="X38" s="2"/>
      <c r="Y38" s="1"/>
      <c r="Z38" s="1"/>
    </row>
    <row r="39" spans="2:26" x14ac:dyDescent="0.25">
      <c r="B39" s="123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1">
        <f t="shared" si="0"/>
        <v>0</v>
      </c>
      <c r="W39" s="80">
        <f t="shared" si="1"/>
        <v>61965</v>
      </c>
      <c r="X39" s="2"/>
      <c r="Y39" s="1"/>
      <c r="Z39" s="1"/>
    </row>
    <row r="40" spans="2:26" x14ac:dyDescent="0.25">
      <c r="B40" s="123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1">
        <f t="shared" si="0"/>
        <v>0</v>
      </c>
      <c r="W40" s="80">
        <f t="shared" si="1"/>
        <v>61965</v>
      </c>
      <c r="X40" s="2"/>
      <c r="Y40" s="1"/>
      <c r="Z40" s="1"/>
    </row>
    <row r="41" spans="2:26" x14ac:dyDescent="0.25">
      <c r="B41" s="123"/>
      <c r="C41" s="5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1">
        <f t="shared" si="0"/>
        <v>0</v>
      </c>
      <c r="W41" s="80">
        <f t="shared" si="1"/>
        <v>61965</v>
      </c>
      <c r="X41" s="2"/>
      <c r="Y41" s="1"/>
      <c r="Z41" s="1"/>
    </row>
    <row r="42" spans="2:26" x14ac:dyDescent="0.25">
      <c r="B42" s="123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1">
        <f t="shared" si="0"/>
        <v>0</v>
      </c>
      <c r="W42" s="80">
        <f t="shared" si="1"/>
        <v>61965</v>
      </c>
      <c r="X42" s="2"/>
      <c r="Y42" s="1"/>
      <c r="Z42" s="1"/>
    </row>
    <row r="43" spans="2:26" x14ac:dyDescent="0.25">
      <c r="B43" s="123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1">
        <f t="shared" si="0"/>
        <v>0</v>
      </c>
      <c r="W43" s="80">
        <f t="shared" si="1"/>
        <v>61965</v>
      </c>
      <c r="X43" s="2"/>
      <c r="Y43" s="1"/>
      <c r="Z43" s="1"/>
    </row>
    <row r="44" spans="2:26" x14ac:dyDescent="0.25">
      <c r="B44" s="123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1">
        <f t="shared" si="0"/>
        <v>0</v>
      </c>
      <c r="W44" s="80">
        <f t="shared" si="1"/>
        <v>61965</v>
      </c>
      <c r="X44" s="2"/>
      <c r="Y44" s="1"/>
      <c r="Z44" s="1"/>
    </row>
    <row r="45" spans="2:26" x14ac:dyDescent="0.25">
      <c r="B45" s="123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1">
        <f t="shared" si="0"/>
        <v>0</v>
      </c>
      <c r="W45" s="80">
        <f t="shared" si="1"/>
        <v>61965</v>
      </c>
      <c r="X45" s="2"/>
      <c r="Y45" s="1"/>
      <c r="Z45" s="1"/>
    </row>
    <row r="46" spans="2:26" x14ac:dyDescent="0.25">
      <c r="B46" s="124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1">
        <f t="shared" si="0"/>
        <v>0</v>
      </c>
      <c r="W46" s="80">
        <f t="shared" si="1"/>
        <v>61965</v>
      </c>
      <c r="X46" s="2"/>
      <c r="Y46" s="1"/>
      <c r="Z46" s="1"/>
    </row>
    <row r="47" spans="2:26" x14ac:dyDescent="0.25">
      <c r="B47" s="124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1">
        <f t="shared" si="0"/>
        <v>0</v>
      </c>
      <c r="W47" s="80">
        <f t="shared" si="1"/>
        <v>61965</v>
      </c>
      <c r="X47" s="2"/>
      <c r="Y47" s="1"/>
      <c r="Z47" s="1"/>
    </row>
    <row r="48" spans="2:26" x14ac:dyDescent="0.25">
      <c r="B48" s="124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1">
        <f t="shared" si="0"/>
        <v>0</v>
      </c>
      <c r="W48" s="80">
        <f t="shared" si="1"/>
        <v>61965</v>
      </c>
      <c r="X48" s="2"/>
      <c r="Y48" s="1"/>
      <c r="Z48" s="1"/>
    </row>
    <row r="49" spans="2:26" x14ac:dyDescent="0.25">
      <c r="B49" s="123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1">
        <f t="shared" si="0"/>
        <v>0</v>
      </c>
      <c r="W49" s="80">
        <f t="shared" si="1"/>
        <v>61965</v>
      </c>
      <c r="X49" s="2"/>
      <c r="Y49" s="1"/>
      <c r="Z49" s="1"/>
    </row>
    <row r="50" spans="2:26" x14ac:dyDescent="0.25">
      <c r="B50" s="124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1">
        <f t="shared" si="0"/>
        <v>0</v>
      </c>
      <c r="W50" s="80">
        <f t="shared" si="1"/>
        <v>61965</v>
      </c>
      <c r="X50" s="2"/>
      <c r="Y50" s="1"/>
      <c r="Z50" s="1"/>
    </row>
    <row r="51" spans="2:26" x14ac:dyDescent="0.25">
      <c r="B51" s="124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1">
        <f t="shared" si="0"/>
        <v>0</v>
      </c>
      <c r="W51" s="80">
        <f t="shared" si="1"/>
        <v>61965</v>
      </c>
      <c r="X51" s="2"/>
      <c r="Y51" s="1"/>
      <c r="Z51" s="1"/>
    </row>
    <row r="52" spans="2:26" x14ac:dyDescent="0.25">
      <c r="B52" s="124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1">
        <f t="shared" si="0"/>
        <v>0</v>
      </c>
      <c r="W52" s="80">
        <f t="shared" si="1"/>
        <v>61965</v>
      </c>
      <c r="X52" s="2"/>
      <c r="Y52" s="1"/>
      <c r="Z52" s="1"/>
    </row>
    <row r="53" spans="2:26" x14ac:dyDescent="0.25">
      <c r="B53" s="1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1">
        <f t="shared" si="0"/>
        <v>0</v>
      </c>
      <c r="W53" s="80">
        <f t="shared" si="1"/>
        <v>61965</v>
      </c>
      <c r="X53" s="2"/>
      <c r="Y53" s="1"/>
      <c r="Z53" s="1"/>
    </row>
    <row r="54" spans="2:26" x14ac:dyDescent="0.25">
      <c r="B54" s="124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1">
        <f t="shared" si="0"/>
        <v>0</v>
      </c>
      <c r="W54" s="80">
        <f t="shared" si="1"/>
        <v>61965</v>
      </c>
      <c r="X54" s="2"/>
      <c r="Y54" s="1"/>
      <c r="Z54" s="1"/>
    </row>
    <row r="55" spans="2:26" x14ac:dyDescent="0.25">
      <c r="B55" s="124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1">
        <f t="shared" si="0"/>
        <v>0</v>
      </c>
      <c r="W55" s="80">
        <f t="shared" si="1"/>
        <v>61965</v>
      </c>
      <c r="X55" s="2"/>
      <c r="Y55" s="1"/>
      <c r="Z55" s="1"/>
    </row>
    <row r="56" spans="2:26" x14ac:dyDescent="0.25">
      <c r="B56" s="124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1">
        <f t="shared" si="0"/>
        <v>0</v>
      </c>
      <c r="W56" s="80">
        <f t="shared" si="1"/>
        <v>61965</v>
      </c>
      <c r="X56" s="2"/>
      <c r="Y56" s="1"/>
      <c r="Z56" s="1"/>
    </row>
    <row r="57" spans="2:26" x14ac:dyDescent="0.25">
      <c r="B57" s="124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1">
        <f t="shared" si="0"/>
        <v>0</v>
      </c>
      <c r="W57" s="80">
        <f t="shared" si="1"/>
        <v>61965</v>
      </c>
      <c r="X57" s="2"/>
      <c r="Y57" s="1"/>
      <c r="Z57" s="1"/>
    </row>
    <row r="58" spans="2:26" x14ac:dyDescent="0.25">
      <c r="B58" s="124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1">
        <f t="shared" si="0"/>
        <v>0</v>
      </c>
      <c r="W58" s="80">
        <f t="shared" si="1"/>
        <v>61965</v>
      </c>
      <c r="X58" s="2"/>
      <c r="Y58" s="1"/>
      <c r="Z58" s="1"/>
    </row>
    <row r="59" spans="2:26" x14ac:dyDescent="0.25">
      <c r="B59" s="124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1">
        <f t="shared" si="0"/>
        <v>0</v>
      </c>
      <c r="W59" s="80">
        <f t="shared" si="1"/>
        <v>61965</v>
      </c>
      <c r="X59" s="2"/>
      <c r="Y59" s="1"/>
      <c r="Z59" s="1"/>
    </row>
    <row r="60" spans="2:26" x14ac:dyDescent="0.25">
      <c r="B60" s="124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1">
        <f t="shared" si="0"/>
        <v>0</v>
      </c>
      <c r="W60" s="80">
        <f t="shared" si="1"/>
        <v>61965</v>
      </c>
      <c r="X60" s="2"/>
      <c r="Y60" s="1"/>
      <c r="Z60" s="1"/>
    </row>
    <row r="61" spans="2:26" x14ac:dyDescent="0.25">
      <c r="B61" s="124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1">
        <f t="shared" si="0"/>
        <v>0</v>
      </c>
      <c r="W61" s="80">
        <f t="shared" si="1"/>
        <v>61965</v>
      </c>
      <c r="X61" s="2"/>
      <c r="Y61" s="1"/>
      <c r="Z61" s="1"/>
    </row>
    <row r="62" spans="2:26" x14ac:dyDescent="0.25">
      <c r="B62" s="124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1">
        <f t="shared" si="0"/>
        <v>0</v>
      </c>
      <c r="W62" s="80">
        <f t="shared" si="1"/>
        <v>61965</v>
      </c>
      <c r="X62" s="2"/>
      <c r="Y62" s="1"/>
      <c r="Z62" s="1"/>
    </row>
    <row r="63" spans="2:26" x14ac:dyDescent="0.25">
      <c r="B63" s="124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1">
        <f t="shared" si="0"/>
        <v>0</v>
      </c>
      <c r="W63" s="80">
        <f t="shared" si="1"/>
        <v>61965</v>
      </c>
      <c r="X63" s="2"/>
      <c r="Y63" s="1"/>
      <c r="Z63" s="1"/>
    </row>
    <row r="64" spans="2:26" x14ac:dyDescent="0.25">
      <c r="B64" s="124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1">
        <f t="shared" si="0"/>
        <v>0</v>
      </c>
      <c r="W64" s="80">
        <f t="shared" si="1"/>
        <v>61965</v>
      </c>
      <c r="X64" s="2"/>
      <c r="Y64" s="1"/>
      <c r="Z64" s="1"/>
    </row>
    <row r="65" spans="2:29" x14ac:dyDescent="0.25">
      <c r="B65" s="124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1">
        <f t="shared" si="0"/>
        <v>0</v>
      </c>
      <c r="W65" s="80">
        <f t="shared" si="1"/>
        <v>61965</v>
      </c>
      <c r="X65" s="2"/>
      <c r="Y65" s="1"/>
      <c r="Z65" s="1"/>
    </row>
    <row r="66" spans="2:29" x14ac:dyDescent="0.25">
      <c r="B66" s="124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1">
        <f t="shared" si="0"/>
        <v>0</v>
      </c>
      <c r="W66" s="80">
        <f t="shared" si="1"/>
        <v>61965</v>
      </c>
      <c r="X66" s="2"/>
      <c r="Y66" s="1"/>
      <c r="Z66" s="1"/>
    </row>
    <row r="67" spans="2:29" x14ac:dyDescent="0.25">
      <c r="B67" s="124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1">
        <f t="shared" si="0"/>
        <v>0</v>
      </c>
      <c r="W67" s="80">
        <f t="shared" si="1"/>
        <v>61965</v>
      </c>
      <c r="X67" s="2"/>
      <c r="Y67" s="1"/>
      <c r="Z67" s="1"/>
    </row>
    <row r="68" spans="2:29" x14ac:dyDescent="0.25">
      <c r="B68" s="124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1">
        <f t="shared" si="0"/>
        <v>0</v>
      </c>
      <c r="W68" s="80">
        <f t="shared" si="1"/>
        <v>61965</v>
      </c>
      <c r="X68" s="2"/>
      <c r="Y68" s="1"/>
      <c r="Z68" s="1"/>
    </row>
    <row r="69" spans="2:29" x14ac:dyDescent="0.25">
      <c r="B69" s="124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1">
        <f t="shared" si="0"/>
        <v>0</v>
      </c>
      <c r="W69" s="80">
        <f t="shared" si="1"/>
        <v>61965</v>
      </c>
      <c r="X69" s="2"/>
      <c r="Y69" s="1"/>
      <c r="Z69" s="1"/>
    </row>
    <row r="70" spans="2:29" x14ac:dyDescent="0.25">
      <c r="B70" s="124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1">
        <f t="shared" si="0"/>
        <v>0</v>
      </c>
      <c r="W70" s="80">
        <f t="shared" si="1"/>
        <v>61965</v>
      </c>
      <c r="X70" s="2"/>
      <c r="Y70" s="1"/>
      <c r="Z70" s="1"/>
    </row>
    <row r="71" spans="2:29" x14ac:dyDescent="0.25">
      <c r="B71" s="124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1">
        <f t="shared" si="0"/>
        <v>0</v>
      </c>
      <c r="W71" s="80">
        <f t="shared" si="1"/>
        <v>61965</v>
      </c>
      <c r="X71" s="2"/>
      <c r="Y71" s="1"/>
      <c r="Z71" s="1"/>
    </row>
    <row r="72" spans="2:29" x14ac:dyDescent="0.25">
      <c r="B72" s="124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1">
        <f t="shared" ref="V72" si="2">SUM(D72:U72)</f>
        <v>0</v>
      </c>
      <c r="W72" s="80">
        <f t="shared" ref="W72" si="3">V72+W71</f>
        <v>61965</v>
      </c>
      <c r="X72" s="2"/>
      <c r="Y72" s="1"/>
      <c r="Z72" s="1"/>
    </row>
    <row r="73" spans="2:29" ht="60" x14ac:dyDescent="0.25">
      <c r="B73" s="9" t="s">
        <v>57</v>
      </c>
      <c r="C73" s="6"/>
      <c r="D73" s="60">
        <f>SUM(D6:D72)</f>
        <v>0</v>
      </c>
      <c r="E73" s="60">
        <f t="shared" ref="E73:U73" si="4">SUM(E6:E72)</f>
        <v>0</v>
      </c>
      <c r="F73" s="60">
        <f t="shared" si="4"/>
        <v>1200</v>
      </c>
      <c r="G73" s="60">
        <f t="shared" si="4"/>
        <v>112</v>
      </c>
      <c r="H73" s="60">
        <f t="shared" si="4"/>
        <v>400</v>
      </c>
      <c r="I73" s="60">
        <f t="shared" si="4"/>
        <v>60</v>
      </c>
      <c r="J73" s="60">
        <f t="shared" si="4"/>
        <v>400</v>
      </c>
      <c r="K73" s="60">
        <f t="shared" si="4"/>
        <v>0</v>
      </c>
      <c r="L73" s="60">
        <f t="shared" si="4"/>
        <v>2500</v>
      </c>
      <c r="M73" s="60">
        <f t="shared" si="4"/>
        <v>100</v>
      </c>
      <c r="N73" s="60">
        <f t="shared" si="4"/>
        <v>0</v>
      </c>
      <c r="O73" s="60">
        <f t="shared" si="4"/>
        <v>0</v>
      </c>
      <c r="P73" s="60">
        <f t="shared" si="4"/>
        <v>0</v>
      </c>
      <c r="Q73" s="60">
        <f t="shared" si="4"/>
        <v>0</v>
      </c>
      <c r="R73" s="60">
        <f t="shared" si="4"/>
        <v>1040</v>
      </c>
      <c r="S73" s="60">
        <f t="shared" si="4"/>
        <v>0</v>
      </c>
      <c r="T73" s="60">
        <f t="shared" si="4"/>
        <v>1340</v>
      </c>
      <c r="U73" s="60">
        <f t="shared" si="4"/>
        <v>0</v>
      </c>
      <c r="V73" s="60">
        <f>SUM(D73:U73)</f>
        <v>7152</v>
      </c>
      <c r="W73" s="8"/>
      <c r="X73" s="2"/>
      <c r="Y73" s="1"/>
      <c r="Z73" s="1"/>
      <c r="AC73" t="s">
        <v>98</v>
      </c>
    </row>
  </sheetData>
  <pageMargins left="0.70866141732283472" right="0.70866141732283472" top="0.74803149606299213" bottom="0.74803149606299213" header="0.31496062992125984" footer="0.31496062992125984"/>
  <pageSetup paperSize="9" scale="4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AJ139"/>
  <sheetViews>
    <sheetView zoomScale="70" zoomScaleNormal="70" workbookViewId="0">
      <pane xSplit="5" ySplit="5" topLeftCell="P6" activePane="bottomRight" state="frozen"/>
      <selection pane="topRight" activeCell="F1" sqref="F1"/>
      <selection pane="bottomLeft" activeCell="A6" sqref="A6"/>
      <selection pane="bottomRight" activeCell="S30" sqref="S30"/>
    </sheetView>
  </sheetViews>
  <sheetFormatPr defaultRowHeight="15" x14ac:dyDescent="0.25"/>
  <cols>
    <col min="4" max="4" width="10.7109375" bestFit="1" customWidth="1"/>
    <col min="5" max="5" width="11.5703125" bestFit="1" customWidth="1"/>
    <col min="6" max="6" width="10.7109375" bestFit="1" customWidth="1"/>
    <col min="10" max="10" width="9.7109375" customWidth="1"/>
    <col min="11" max="11" width="10.28515625" customWidth="1"/>
    <col min="13" max="13" width="10.5703125" customWidth="1"/>
    <col min="14" max="14" width="11.5703125" customWidth="1"/>
    <col min="15" max="15" width="12" customWidth="1"/>
    <col min="20" max="20" width="10.7109375" customWidth="1"/>
    <col min="22" max="22" width="11.28515625" customWidth="1"/>
    <col min="23" max="23" width="10.42578125" customWidth="1"/>
    <col min="28" max="28" width="10.140625" customWidth="1"/>
    <col min="35" max="35" width="10.7109375" customWidth="1"/>
    <col min="36" max="36" width="37.7109375" customWidth="1"/>
  </cols>
  <sheetData>
    <row r="2" spans="4:36" ht="21" x14ac:dyDescent="0.35">
      <c r="D2" s="5" t="s">
        <v>35</v>
      </c>
    </row>
    <row r="3" spans="4:36" ht="15.75" thickBot="1" x14ac:dyDescent="0.3"/>
    <row r="4" spans="4:36" ht="76.5" x14ac:dyDescent="0.25">
      <c r="D4" s="11" t="s">
        <v>13</v>
      </c>
      <c r="E4" s="12" t="s">
        <v>14</v>
      </c>
      <c r="F4" s="12" t="s">
        <v>50</v>
      </c>
      <c r="G4" s="12" t="s">
        <v>51</v>
      </c>
      <c r="H4" s="12" t="s">
        <v>113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52</v>
      </c>
      <c r="O4" s="12" t="s">
        <v>21</v>
      </c>
      <c r="P4" s="12" t="s">
        <v>22</v>
      </c>
      <c r="Q4" s="12" t="s">
        <v>53</v>
      </c>
      <c r="R4" s="12" t="s">
        <v>23</v>
      </c>
      <c r="S4" s="12" t="s">
        <v>109</v>
      </c>
      <c r="T4" s="12" t="s">
        <v>48</v>
      </c>
      <c r="U4" s="12" t="s">
        <v>111</v>
      </c>
      <c r="V4" s="12" t="s">
        <v>24</v>
      </c>
      <c r="W4" s="12" t="s">
        <v>25</v>
      </c>
      <c r="X4" s="12" t="s">
        <v>26</v>
      </c>
      <c r="Y4" s="12" t="s">
        <v>54</v>
      </c>
      <c r="Z4" s="12" t="s">
        <v>97</v>
      </c>
      <c r="AA4" s="12" t="s">
        <v>58</v>
      </c>
      <c r="AB4" s="12" t="s">
        <v>27</v>
      </c>
      <c r="AC4" s="12" t="s">
        <v>49</v>
      </c>
      <c r="AD4" s="12" t="s">
        <v>28</v>
      </c>
      <c r="AE4" s="13" t="s">
        <v>29</v>
      </c>
      <c r="AF4" s="39" t="s">
        <v>30</v>
      </c>
      <c r="AG4" s="88" t="s">
        <v>123</v>
      </c>
      <c r="AH4" s="89" t="s">
        <v>31</v>
      </c>
      <c r="AI4" s="13" t="s">
        <v>56</v>
      </c>
      <c r="AJ4" s="14" t="s">
        <v>43</v>
      </c>
    </row>
    <row r="5" spans="4:36" ht="26.25" thickBot="1" x14ac:dyDescent="0.3">
      <c r="D5" s="15"/>
      <c r="E5" s="16" t="s">
        <v>32</v>
      </c>
      <c r="F5" s="16">
        <v>18</v>
      </c>
      <c r="G5" s="16">
        <v>19</v>
      </c>
      <c r="H5" s="16">
        <v>20</v>
      </c>
      <c r="I5" s="16">
        <v>21</v>
      </c>
      <c r="J5" s="16">
        <v>23</v>
      </c>
      <c r="K5" s="16">
        <v>22</v>
      </c>
      <c r="L5" s="16">
        <v>25</v>
      </c>
      <c r="M5" s="16">
        <v>26</v>
      </c>
      <c r="N5" s="16" t="s">
        <v>44</v>
      </c>
      <c r="O5" s="16" t="s">
        <v>45</v>
      </c>
      <c r="P5" s="16">
        <v>28</v>
      </c>
      <c r="Q5" s="16" t="s">
        <v>46</v>
      </c>
      <c r="R5" s="16" t="s">
        <v>47</v>
      </c>
      <c r="S5" s="16">
        <v>30</v>
      </c>
      <c r="T5" s="16">
        <v>31</v>
      </c>
      <c r="U5" s="16">
        <v>32</v>
      </c>
      <c r="V5" s="16">
        <v>33</v>
      </c>
      <c r="W5" s="16">
        <v>34</v>
      </c>
      <c r="X5" s="16">
        <v>35</v>
      </c>
      <c r="Y5" s="16">
        <v>36</v>
      </c>
      <c r="Z5" s="16">
        <v>37</v>
      </c>
      <c r="AA5" s="16">
        <v>38</v>
      </c>
      <c r="AB5" s="16">
        <v>39</v>
      </c>
      <c r="AC5" s="16">
        <v>40</v>
      </c>
      <c r="AD5" s="16">
        <v>41</v>
      </c>
      <c r="AE5" s="17">
        <v>42</v>
      </c>
      <c r="AF5" s="17">
        <v>43</v>
      </c>
      <c r="AG5" s="90" t="s">
        <v>124</v>
      </c>
      <c r="AH5" s="17">
        <v>44</v>
      </c>
      <c r="AI5" s="18"/>
      <c r="AJ5" s="19"/>
    </row>
    <row r="6" spans="4:36" x14ac:dyDescent="0.25">
      <c r="D6" s="10" t="s">
        <v>144</v>
      </c>
      <c r="E6" s="10">
        <v>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v>531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>
        <f>SUM(F6:AG6)</f>
        <v>531</v>
      </c>
      <c r="AI6" s="10">
        <f>AH6</f>
        <v>531</v>
      </c>
      <c r="AJ6" s="100" t="s">
        <v>145</v>
      </c>
    </row>
    <row r="7" spans="4:36" x14ac:dyDescent="0.25">
      <c r="D7" s="6" t="s">
        <v>150</v>
      </c>
      <c r="E7" s="6">
        <v>2</v>
      </c>
      <c r="F7" s="6">
        <v>2726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>
        <f>SUM(F7:AG7)</f>
        <v>2726</v>
      </c>
      <c r="AI7" s="6">
        <f t="shared" ref="AI7:AI71" si="0">SUM(AI6+AH7)</f>
        <v>3257</v>
      </c>
      <c r="AJ7" s="100" t="s">
        <v>152</v>
      </c>
    </row>
    <row r="8" spans="4:36" x14ac:dyDescent="0.25">
      <c r="D8" s="6" t="s">
        <v>150</v>
      </c>
      <c r="E8" s="6">
        <v>3</v>
      </c>
      <c r="F8" s="6">
        <v>160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>
        <f t="shared" ref="AH8:AH71" si="1">SUM(F8:AG8)</f>
        <v>160</v>
      </c>
      <c r="AI8" s="6">
        <f t="shared" si="0"/>
        <v>3417</v>
      </c>
      <c r="AJ8" s="100" t="s">
        <v>153</v>
      </c>
    </row>
    <row r="9" spans="4:36" x14ac:dyDescent="0.25">
      <c r="D9" s="6" t="s">
        <v>150</v>
      </c>
      <c r="E9" s="6">
        <v>4</v>
      </c>
      <c r="F9" s="6">
        <v>648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>
        <f t="shared" si="1"/>
        <v>648</v>
      </c>
      <c r="AI9" s="6">
        <f t="shared" si="0"/>
        <v>4065</v>
      </c>
      <c r="AJ9" s="100" t="s">
        <v>154</v>
      </c>
    </row>
    <row r="10" spans="4:36" x14ac:dyDescent="0.25">
      <c r="D10" s="115" t="s">
        <v>155</v>
      </c>
      <c r="E10" s="6">
        <v>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120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>
        <f t="shared" si="1"/>
        <v>120</v>
      </c>
      <c r="AI10" s="6">
        <f t="shared" si="0"/>
        <v>4185</v>
      </c>
      <c r="AJ10" s="100" t="s">
        <v>156</v>
      </c>
    </row>
    <row r="11" spans="4:36" x14ac:dyDescent="0.25">
      <c r="D11" s="6" t="s">
        <v>155</v>
      </c>
      <c r="E11" s="6">
        <v>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467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>
        <f t="shared" si="1"/>
        <v>467</v>
      </c>
      <c r="AI11" s="6">
        <f t="shared" si="0"/>
        <v>4652</v>
      </c>
      <c r="AJ11" s="100" t="s">
        <v>157</v>
      </c>
    </row>
    <row r="12" spans="4:36" x14ac:dyDescent="0.25">
      <c r="D12" s="6" t="s">
        <v>241</v>
      </c>
      <c r="E12" s="6">
        <v>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109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>
        <f t="shared" si="1"/>
        <v>109</v>
      </c>
      <c r="AI12" s="6">
        <f t="shared" si="0"/>
        <v>4761</v>
      </c>
      <c r="AJ12" s="100" t="s">
        <v>242</v>
      </c>
    </row>
    <row r="13" spans="4:36" x14ac:dyDescent="0.25">
      <c r="D13" s="6" t="s">
        <v>241</v>
      </c>
      <c r="E13" s="6">
        <v>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117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>
        <f t="shared" si="1"/>
        <v>117</v>
      </c>
      <c r="AI13" s="6">
        <f t="shared" si="0"/>
        <v>4878</v>
      </c>
      <c r="AJ13" s="100" t="s">
        <v>243</v>
      </c>
    </row>
    <row r="14" spans="4:36" x14ac:dyDescent="0.25">
      <c r="D14" s="6" t="s">
        <v>247</v>
      </c>
      <c r="E14" s="6">
        <v>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50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>
        <f t="shared" si="1"/>
        <v>50</v>
      </c>
      <c r="AI14" s="6">
        <f t="shared" si="0"/>
        <v>4928</v>
      </c>
      <c r="AJ14" s="100" t="s">
        <v>248</v>
      </c>
    </row>
    <row r="15" spans="4:36" x14ac:dyDescent="0.25">
      <c r="D15" s="6" t="s">
        <v>247</v>
      </c>
      <c r="E15" s="6">
        <v>10</v>
      </c>
      <c r="F15" s="6"/>
      <c r="G15" s="6"/>
      <c r="H15" s="6"/>
      <c r="I15" s="6"/>
      <c r="J15" s="6"/>
      <c r="K15" s="6"/>
      <c r="L15" s="6">
        <v>136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>
        <f t="shared" si="1"/>
        <v>136</v>
      </c>
      <c r="AI15" s="6">
        <f t="shared" si="0"/>
        <v>5064</v>
      </c>
      <c r="AJ15" s="122" t="s">
        <v>249</v>
      </c>
    </row>
    <row r="16" spans="4:36" x14ac:dyDescent="0.25">
      <c r="D16" s="59" t="s">
        <v>247</v>
      </c>
      <c r="E16" s="6">
        <v>11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20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f t="shared" si="1"/>
        <v>20</v>
      </c>
      <c r="AI16" s="6">
        <f t="shared" si="0"/>
        <v>5084</v>
      </c>
      <c r="AJ16" s="100" t="s">
        <v>250</v>
      </c>
    </row>
    <row r="17" spans="4:36" x14ac:dyDescent="0.25">
      <c r="D17" s="59" t="s">
        <v>258</v>
      </c>
      <c r="E17" s="6">
        <v>12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120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f t="shared" si="1"/>
        <v>120</v>
      </c>
      <c r="AI17" s="6">
        <f t="shared" si="0"/>
        <v>5204</v>
      </c>
      <c r="AJ17" s="100" t="s">
        <v>269</v>
      </c>
    </row>
    <row r="18" spans="4:36" x14ac:dyDescent="0.25">
      <c r="D18" s="5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>
        <f t="shared" si="1"/>
        <v>0</v>
      </c>
      <c r="AI18" s="6">
        <f t="shared" si="0"/>
        <v>5204</v>
      </c>
      <c r="AJ18" s="100"/>
    </row>
    <row r="19" spans="4:36" x14ac:dyDescent="0.25">
      <c r="D19" s="5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f t="shared" si="1"/>
        <v>0</v>
      </c>
      <c r="AI19" s="6">
        <f t="shared" si="0"/>
        <v>5204</v>
      </c>
      <c r="AJ19" s="100"/>
    </row>
    <row r="20" spans="4:36" x14ac:dyDescent="0.25">
      <c r="D20" s="5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f t="shared" si="1"/>
        <v>0</v>
      </c>
      <c r="AI20" s="6">
        <f t="shared" si="0"/>
        <v>5204</v>
      </c>
      <c r="AJ20" s="100"/>
    </row>
    <row r="21" spans="4:36" x14ac:dyDescent="0.25">
      <c r="D21" s="5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>
        <f t="shared" si="1"/>
        <v>0</v>
      </c>
      <c r="AI21" s="6">
        <f t="shared" si="0"/>
        <v>5204</v>
      </c>
      <c r="AJ21" s="100"/>
    </row>
    <row r="22" spans="4:36" x14ac:dyDescent="0.25">
      <c r="D22" s="5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>
        <f t="shared" si="1"/>
        <v>0</v>
      </c>
      <c r="AI22" s="6">
        <f t="shared" si="0"/>
        <v>5204</v>
      </c>
      <c r="AJ22" s="100"/>
    </row>
    <row r="23" spans="4:36" x14ac:dyDescent="0.25">
      <c r="D23" s="5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>
        <f t="shared" si="1"/>
        <v>0</v>
      </c>
      <c r="AI23" s="6">
        <f t="shared" si="0"/>
        <v>5204</v>
      </c>
      <c r="AJ23" s="100"/>
    </row>
    <row r="24" spans="4:36" x14ac:dyDescent="0.25">
      <c r="D24" s="5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>
        <f t="shared" si="1"/>
        <v>0</v>
      </c>
      <c r="AI24" s="6">
        <f t="shared" si="0"/>
        <v>5204</v>
      </c>
      <c r="AJ24" s="100"/>
    </row>
    <row r="25" spans="4:36" x14ac:dyDescent="0.25">
      <c r="D25" s="5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>
        <f t="shared" si="1"/>
        <v>0</v>
      </c>
      <c r="AI25" s="6">
        <f t="shared" si="0"/>
        <v>5204</v>
      </c>
      <c r="AJ25" s="100"/>
    </row>
    <row r="26" spans="4:36" x14ac:dyDescent="0.25">
      <c r="D26" s="5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59">
        <f t="shared" si="1"/>
        <v>0</v>
      </c>
      <c r="AI26" s="66">
        <f t="shared" si="0"/>
        <v>5204</v>
      </c>
      <c r="AJ26" s="100"/>
    </row>
    <row r="27" spans="4:36" x14ac:dyDescent="0.25">
      <c r="D27" s="5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>
        <f t="shared" si="1"/>
        <v>0</v>
      </c>
      <c r="AI27" s="6">
        <f t="shared" si="0"/>
        <v>5204</v>
      </c>
      <c r="AJ27" s="100"/>
    </row>
    <row r="28" spans="4:36" x14ac:dyDescent="0.25">
      <c r="D28" s="5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 t="shared" si="1"/>
        <v>0</v>
      </c>
      <c r="AI28" s="6">
        <f t="shared" si="0"/>
        <v>5204</v>
      </c>
      <c r="AJ28" s="100"/>
    </row>
    <row r="29" spans="4:36" x14ac:dyDescent="0.25">
      <c r="D29" s="5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 t="shared" si="1"/>
        <v>0</v>
      </c>
      <c r="AI29" s="6">
        <f t="shared" si="0"/>
        <v>5204</v>
      </c>
      <c r="AJ29" s="100"/>
    </row>
    <row r="30" spans="4:36" x14ac:dyDescent="0.25">
      <c r="D30" s="5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>
        <f t="shared" si="1"/>
        <v>0</v>
      </c>
      <c r="AI30" s="6">
        <f t="shared" si="0"/>
        <v>5204</v>
      </c>
      <c r="AJ30" s="100"/>
    </row>
    <row r="31" spans="4:36" x14ac:dyDescent="0.25">
      <c r="D31" s="5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f t="shared" si="1"/>
        <v>0</v>
      </c>
      <c r="AI31" s="6">
        <f t="shared" si="0"/>
        <v>5204</v>
      </c>
      <c r="AJ31" s="100"/>
    </row>
    <row r="32" spans="4:36" x14ac:dyDescent="0.25">
      <c r="D32" s="5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>
        <f t="shared" si="1"/>
        <v>0</v>
      </c>
      <c r="AI32" s="6">
        <f t="shared" si="0"/>
        <v>5204</v>
      </c>
      <c r="AJ32" s="100"/>
    </row>
    <row r="33" spans="4:36" x14ac:dyDescent="0.25">
      <c r="D33" s="5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>
        <f t="shared" si="1"/>
        <v>0</v>
      </c>
      <c r="AI33" s="6">
        <f t="shared" si="0"/>
        <v>5204</v>
      </c>
      <c r="AJ33" s="100"/>
    </row>
    <row r="34" spans="4:36" x14ac:dyDescent="0.25">
      <c r="D34" s="5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>
        <f t="shared" si="1"/>
        <v>0</v>
      </c>
      <c r="AI34" s="6">
        <f t="shared" si="0"/>
        <v>5204</v>
      </c>
      <c r="AJ34" s="100"/>
    </row>
    <row r="35" spans="4:36" x14ac:dyDescent="0.25">
      <c r="D35" s="5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f t="shared" si="1"/>
        <v>0</v>
      </c>
      <c r="AI35" s="6">
        <f t="shared" si="0"/>
        <v>5204</v>
      </c>
      <c r="AJ35" s="100"/>
    </row>
    <row r="36" spans="4:36" x14ac:dyDescent="0.25">
      <c r="D36" s="5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1"/>
        <v>0</v>
      </c>
      <c r="AI36" s="6">
        <f t="shared" si="0"/>
        <v>5204</v>
      </c>
      <c r="AJ36" s="100"/>
    </row>
    <row r="37" spans="4:36" x14ac:dyDescent="0.25">
      <c r="D37" s="5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>
        <f t="shared" si="1"/>
        <v>0</v>
      </c>
      <c r="AI37" s="6">
        <f t="shared" si="0"/>
        <v>5204</v>
      </c>
      <c r="AJ37" s="100"/>
    </row>
    <row r="38" spans="4:36" x14ac:dyDescent="0.25">
      <c r="D38" s="5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>
        <f t="shared" si="1"/>
        <v>0</v>
      </c>
      <c r="AI38" s="6">
        <f t="shared" si="0"/>
        <v>5204</v>
      </c>
      <c r="AJ38" s="100"/>
    </row>
    <row r="39" spans="4:36" x14ac:dyDescent="0.25">
      <c r="D39" s="5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>
        <f t="shared" si="1"/>
        <v>0</v>
      </c>
      <c r="AI39" s="6">
        <f t="shared" si="0"/>
        <v>5204</v>
      </c>
      <c r="AJ39" s="100"/>
    </row>
    <row r="40" spans="4:36" x14ac:dyDescent="0.25">
      <c r="D40" s="59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>
        <f t="shared" si="1"/>
        <v>0</v>
      </c>
      <c r="AI40" s="6">
        <f t="shared" si="0"/>
        <v>5204</v>
      </c>
      <c r="AJ40" s="100"/>
    </row>
    <row r="41" spans="4:36" x14ac:dyDescent="0.25">
      <c r="D41" s="11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>
        <f t="shared" si="1"/>
        <v>0</v>
      </c>
      <c r="AI41" s="6">
        <f t="shared" si="0"/>
        <v>5204</v>
      </c>
      <c r="AJ41" s="100"/>
    </row>
    <row r="42" spans="4:36" x14ac:dyDescent="0.25">
      <c r="D42" s="5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>
        <f t="shared" si="1"/>
        <v>0</v>
      </c>
      <c r="AI42" s="6">
        <f t="shared" si="0"/>
        <v>5204</v>
      </c>
      <c r="AJ42" s="100"/>
    </row>
    <row r="43" spans="4:36" x14ac:dyDescent="0.25">
      <c r="D43" s="5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>
        <f t="shared" si="1"/>
        <v>0</v>
      </c>
      <c r="AI43" s="6">
        <f t="shared" si="0"/>
        <v>5204</v>
      </c>
      <c r="AJ43" s="100"/>
    </row>
    <row r="44" spans="4:36" x14ac:dyDescent="0.25">
      <c r="D44" s="5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>
        <f t="shared" si="1"/>
        <v>0</v>
      </c>
      <c r="AI44" s="6">
        <f t="shared" si="0"/>
        <v>5204</v>
      </c>
      <c r="AJ44" s="100"/>
    </row>
    <row r="45" spans="4:36" x14ac:dyDescent="0.25">
      <c r="D45" s="5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>
        <f t="shared" si="1"/>
        <v>0</v>
      </c>
      <c r="AI45" s="6">
        <f t="shared" si="0"/>
        <v>5204</v>
      </c>
      <c r="AJ45" s="100"/>
    </row>
    <row r="46" spans="4:36" x14ac:dyDescent="0.25">
      <c r="D46" s="5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>
        <f t="shared" si="1"/>
        <v>0</v>
      </c>
      <c r="AI46" s="6">
        <f t="shared" si="0"/>
        <v>5204</v>
      </c>
      <c r="AJ46" s="100"/>
    </row>
    <row r="47" spans="4:36" x14ac:dyDescent="0.25">
      <c r="D47" s="5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>
        <f t="shared" si="1"/>
        <v>0</v>
      </c>
      <c r="AI47" s="6">
        <f t="shared" si="0"/>
        <v>5204</v>
      </c>
      <c r="AJ47" s="100"/>
    </row>
    <row r="48" spans="4:36" x14ac:dyDescent="0.25">
      <c r="D48" s="5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59">
        <f t="shared" si="1"/>
        <v>0</v>
      </c>
      <c r="AI48" s="66">
        <f t="shared" si="0"/>
        <v>5204</v>
      </c>
      <c r="AJ48" s="100"/>
    </row>
    <row r="49" spans="4:36" x14ac:dyDescent="0.25">
      <c r="D49" s="5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>
        <f t="shared" si="1"/>
        <v>0</v>
      </c>
      <c r="AI49" s="6">
        <f t="shared" si="0"/>
        <v>5204</v>
      </c>
      <c r="AJ49" s="100"/>
    </row>
    <row r="50" spans="4:36" x14ac:dyDescent="0.25">
      <c r="D50" s="5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>
        <f t="shared" si="1"/>
        <v>0</v>
      </c>
      <c r="AI50" s="6">
        <f t="shared" si="0"/>
        <v>5204</v>
      </c>
      <c r="AJ50" s="100"/>
    </row>
    <row r="51" spans="4:36" x14ac:dyDescent="0.25">
      <c r="D51" s="5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>
        <f t="shared" si="1"/>
        <v>0</v>
      </c>
      <c r="AI51" s="6">
        <f t="shared" si="0"/>
        <v>5204</v>
      </c>
      <c r="AJ51" s="100"/>
    </row>
    <row r="52" spans="4:36" x14ac:dyDescent="0.25">
      <c r="D52" s="5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>
        <f t="shared" si="1"/>
        <v>0</v>
      </c>
      <c r="AI52" s="6">
        <f t="shared" si="0"/>
        <v>5204</v>
      </c>
      <c r="AJ52" s="100"/>
    </row>
    <row r="53" spans="4:36" x14ac:dyDescent="0.25">
      <c r="D53" s="5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>
        <f t="shared" si="1"/>
        <v>0</v>
      </c>
      <c r="AI53" s="6">
        <f t="shared" si="0"/>
        <v>5204</v>
      </c>
      <c r="AJ53" s="100"/>
    </row>
    <row r="54" spans="4:36" x14ac:dyDescent="0.25">
      <c r="D54" s="5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>
        <f t="shared" si="1"/>
        <v>0</v>
      </c>
      <c r="AI54" s="6">
        <f t="shared" si="0"/>
        <v>5204</v>
      </c>
      <c r="AJ54" s="100"/>
    </row>
    <row r="55" spans="4:36" x14ac:dyDescent="0.25">
      <c r="D55" s="5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>
        <f t="shared" si="1"/>
        <v>0</v>
      </c>
      <c r="AI55" s="6">
        <f t="shared" si="0"/>
        <v>5204</v>
      </c>
      <c r="AJ55" s="100"/>
    </row>
    <row r="56" spans="4:36" x14ac:dyDescent="0.25">
      <c r="D56" s="5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>
        <f t="shared" si="1"/>
        <v>0</v>
      </c>
      <c r="AI56" s="6">
        <f t="shared" si="0"/>
        <v>5204</v>
      </c>
      <c r="AJ56" s="100"/>
    </row>
    <row r="57" spans="4:36" x14ac:dyDescent="0.25">
      <c r="D57" s="5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>
        <f t="shared" si="1"/>
        <v>0</v>
      </c>
      <c r="AI57" s="6">
        <f t="shared" si="0"/>
        <v>5204</v>
      </c>
      <c r="AJ57" s="100"/>
    </row>
    <row r="58" spans="4:36" x14ac:dyDescent="0.25">
      <c r="D58" s="5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>
        <f t="shared" si="1"/>
        <v>0</v>
      </c>
      <c r="AI58" s="6">
        <f t="shared" si="0"/>
        <v>5204</v>
      </c>
      <c r="AJ58" s="100"/>
    </row>
    <row r="59" spans="4:36" x14ac:dyDescent="0.25">
      <c r="D59" s="10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>
        <f t="shared" si="1"/>
        <v>0</v>
      </c>
      <c r="AI59" s="6">
        <f t="shared" si="0"/>
        <v>5204</v>
      </c>
      <c r="AJ59" s="100"/>
    </row>
    <row r="60" spans="4:36" x14ac:dyDescent="0.25">
      <c r="D60" s="10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>
        <f t="shared" si="1"/>
        <v>0</v>
      </c>
      <c r="AI60" s="6">
        <f t="shared" si="0"/>
        <v>5204</v>
      </c>
      <c r="AJ60" s="100"/>
    </row>
    <row r="61" spans="4:36" x14ac:dyDescent="0.25">
      <c r="D61" s="5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>
        <f t="shared" si="1"/>
        <v>0</v>
      </c>
      <c r="AI61" s="6">
        <f t="shared" si="0"/>
        <v>5204</v>
      </c>
      <c r="AJ61" s="100"/>
    </row>
    <row r="62" spans="4:36" x14ac:dyDescent="0.25">
      <c r="D62" s="5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>
        <f t="shared" si="1"/>
        <v>0</v>
      </c>
      <c r="AI62" s="6">
        <f t="shared" si="0"/>
        <v>5204</v>
      </c>
      <c r="AJ62" s="100"/>
    </row>
    <row r="63" spans="4:36" x14ac:dyDescent="0.25">
      <c r="D63" s="5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>
        <f t="shared" si="1"/>
        <v>0</v>
      </c>
      <c r="AI63" s="6">
        <f t="shared" si="0"/>
        <v>5204</v>
      </c>
      <c r="AJ63" s="100"/>
    </row>
    <row r="64" spans="4:36" x14ac:dyDescent="0.25">
      <c r="D64" s="5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>
        <f t="shared" si="1"/>
        <v>0</v>
      </c>
      <c r="AI64" s="6">
        <f t="shared" si="0"/>
        <v>5204</v>
      </c>
      <c r="AJ64" s="2"/>
    </row>
    <row r="65" spans="4:36" x14ac:dyDescent="0.25">
      <c r="D65" s="5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>
        <f t="shared" si="1"/>
        <v>0</v>
      </c>
      <c r="AI65" s="6">
        <f t="shared" si="0"/>
        <v>5204</v>
      </c>
      <c r="AJ65" s="2"/>
    </row>
    <row r="66" spans="4:36" x14ac:dyDescent="0.25">
      <c r="D66" s="5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>
        <f t="shared" si="1"/>
        <v>0</v>
      </c>
      <c r="AI66" s="6">
        <f t="shared" si="0"/>
        <v>5204</v>
      </c>
      <c r="AJ66" s="2"/>
    </row>
    <row r="67" spans="4:36" x14ac:dyDescent="0.25">
      <c r="D67" s="11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>
        <f t="shared" si="1"/>
        <v>0</v>
      </c>
      <c r="AI67" s="6">
        <f t="shared" si="0"/>
        <v>5204</v>
      </c>
      <c r="AJ67" s="2"/>
    </row>
    <row r="68" spans="4:36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>
        <f t="shared" si="1"/>
        <v>0</v>
      </c>
      <c r="AI68" s="6">
        <f t="shared" si="0"/>
        <v>5204</v>
      </c>
      <c r="AJ68" s="2"/>
    </row>
    <row r="69" spans="4:36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>
        <f t="shared" si="1"/>
        <v>0</v>
      </c>
      <c r="AI69" s="66">
        <f t="shared" si="0"/>
        <v>5204</v>
      </c>
      <c r="AJ69" s="119"/>
    </row>
    <row r="70" spans="4:36" x14ac:dyDescent="0.25">
      <c r="D70" s="12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>
        <f t="shared" si="1"/>
        <v>0</v>
      </c>
      <c r="AI70" s="66">
        <f t="shared" si="0"/>
        <v>5204</v>
      </c>
      <c r="AJ70" s="119"/>
    </row>
    <row r="71" spans="4:36" x14ac:dyDescent="0.25">
      <c r="D71" s="5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>
        <f t="shared" si="1"/>
        <v>0</v>
      </c>
      <c r="AI71" s="6">
        <f t="shared" si="0"/>
        <v>5204</v>
      </c>
      <c r="AJ71" s="2"/>
    </row>
    <row r="72" spans="4:36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>
        <f t="shared" ref="AH72:AH120" si="2">SUM(F72:AG72)</f>
        <v>0</v>
      </c>
      <c r="AI72" s="6">
        <f t="shared" ref="AI72:AI120" si="3">SUM(AI71+AH72)</f>
        <v>5204</v>
      </c>
      <c r="AJ72" s="2"/>
    </row>
    <row r="73" spans="4:36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>
        <f t="shared" si="2"/>
        <v>0</v>
      </c>
      <c r="AI73" s="6">
        <f t="shared" si="3"/>
        <v>5204</v>
      </c>
      <c r="AJ73" s="2"/>
    </row>
    <row r="74" spans="4:36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>
        <f t="shared" si="2"/>
        <v>0</v>
      </c>
      <c r="AI74" s="6">
        <f t="shared" si="3"/>
        <v>5204</v>
      </c>
      <c r="AJ74" s="2"/>
    </row>
    <row r="75" spans="4:36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>
        <f t="shared" si="2"/>
        <v>0</v>
      </c>
      <c r="AI75" s="6">
        <f t="shared" si="3"/>
        <v>5204</v>
      </c>
      <c r="AJ75" s="2"/>
    </row>
    <row r="76" spans="4:36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>
        <f t="shared" si="2"/>
        <v>0</v>
      </c>
      <c r="AI76" s="6">
        <f t="shared" si="3"/>
        <v>5204</v>
      </c>
      <c r="AJ76" s="2"/>
    </row>
    <row r="77" spans="4:36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>
        <f t="shared" si="2"/>
        <v>0</v>
      </c>
      <c r="AI77" s="6">
        <f>SUM(AI76+AH77)</f>
        <v>5204</v>
      </c>
      <c r="AJ77" s="2"/>
    </row>
    <row r="78" spans="4:36" x14ac:dyDescent="0.25">
      <c r="D78" s="6"/>
      <c r="E78" s="6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53">
        <f t="shared" si="2"/>
        <v>0</v>
      </c>
      <c r="AI78" s="6">
        <f t="shared" ref="AI78:AI97" si="4">SUM(AI77+AH78)</f>
        <v>5204</v>
      </c>
      <c r="AJ78" s="2"/>
    </row>
    <row r="79" spans="4:36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53">
        <f t="shared" si="2"/>
        <v>0</v>
      </c>
      <c r="AI79" s="6">
        <f t="shared" si="4"/>
        <v>5204</v>
      </c>
      <c r="AJ79" s="2"/>
    </row>
    <row r="80" spans="4:36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82"/>
      <c r="AH80" s="54">
        <f t="shared" si="2"/>
        <v>0</v>
      </c>
      <c r="AI80" s="6">
        <f t="shared" si="4"/>
        <v>5204</v>
      </c>
      <c r="AJ80" s="2"/>
    </row>
    <row r="81" spans="4:36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>
        <f t="shared" si="2"/>
        <v>0</v>
      </c>
      <c r="AI81" s="6">
        <f t="shared" si="4"/>
        <v>5204</v>
      </c>
      <c r="AJ81" s="2"/>
    </row>
    <row r="82" spans="4:36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>
        <f t="shared" si="2"/>
        <v>0</v>
      </c>
      <c r="AI82" s="6">
        <f t="shared" si="4"/>
        <v>5204</v>
      </c>
      <c r="AJ82" s="2"/>
    </row>
    <row r="83" spans="4:36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>
        <f t="shared" si="2"/>
        <v>0</v>
      </c>
      <c r="AI83" s="6">
        <f t="shared" si="4"/>
        <v>5204</v>
      </c>
      <c r="AJ83" s="2"/>
    </row>
    <row r="84" spans="4:36" x14ac:dyDescent="0.2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>
        <f t="shared" si="2"/>
        <v>0</v>
      </c>
      <c r="AI84" s="6">
        <f t="shared" si="4"/>
        <v>5204</v>
      </c>
      <c r="AJ84" s="2"/>
    </row>
    <row r="85" spans="4:36" x14ac:dyDescent="0.2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>
        <f t="shared" si="2"/>
        <v>0</v>
      </c>
      <c r="AI85" s="6">
        <f t="shared" si="4"/>
        <v>5204</v>
      </c>
      <c r="AJ85" s="2"/>
    </row>
    <row r="86" spans="4:36" x14ac:dyDescent="0.2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53">
        <f t="shared" si="2"/>
        <v>0</v>
      </c>
      <c r="AI86" s="6">
        <f t="shared" si="4"/>
        <v>5204</v>
      </c>
      <c r="AJ86" s="2"/>
    </row>
    <row r="87" spans="4:36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53">
        <f t="shared" si="2"/>
        <v>0</v>
      </c>
      <c r="AI87" s="6">
        <f t="shared" si="4"/>
        <v>5204</v>
      </c>
      <c r="AJ87" s="2"/>
    </row>
    <row r="88" spans="4:36" x14ac:dyDescent="0.2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>
        <f t="shared" si="2"/>
        <v>0</v>
      </c>
      <c r="AI88" s="6">
        <f t="shared" si="4"/>
        <v>5204</v>
      </c>
      <c r="AJ88" s="2"/>
    </row>
    <row r="89" spans="4:36" x14ac:dyDescent="0.2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>
        <f t="shared" si="2"/>
        <v>0</v>
      </c>
      <c r="AI89" s="6">
        <f t="shared" si="4"/>
        <v>5204</v>
      </c>
      <c r="AJ89" s="2"/>
    </row>
    <row r="90" spans="4:36" x14ac:dyDescent="0.2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>
        <f t="shared" si="2"/>
        <v>0</v>
      </c>
      <c r="AI90" s="6">
        <f t="shared" si="4"/>
        <v>5204</v>
      </c>
      <c r="AJ90" s="2"/>
    </row>
    <row r="91" spans="4:36" x14ac:dyDescent="0.2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>
        <f t="shared" si="2"/>
        <v>0</v>
      </c>
      <c r="AI91" s="6">
        <f t="shared" si="4"/>
        <v>5204</v>
      </c>
      <c r="AJ91" s="2"/>
    </row>
    <row r="92" spans="4:36" x14ac:dyDescent="0.2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>
        <f t="shared" si="2"/>
        <v>0</v>
      </c>
      <c r="AI92" s="6">
        <f t="shared" si="4"/>
        <v>5204</v>
      </c>
      <c r="AJ92" s="2"/>
    </row>
    <row r="93" spans="4:36" x14ac:dyDescent="0.2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>
        <f t="shared" si="2"/>
        <v>0</v>
      </c>
      <c r="AI93" s="6">
        <f t="shared" si="4"/>
        <v>5204</v>
      </c>
      <c r="AJ93" s="2"/>
    </row>
    <row r="94" spans="4:36" x14ac:dyDescent="0.2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>
        <f t="shared" si="2"/>
        <v>0</v>
      </c>
      <c r="AI94" s="66">
        <f t="shared" si="4"/>
        <v>5204</v>
      </c>
      <c r="AJ94" s="2"/>
    </row>
    <row r="95" spans="4:36" x14ac:dyDescent="0.2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>
        <f t="shared" si="2"/>
        <v>0</v>
      </c>
      <c r="AI95" s="6">
        <f t="shared" si="4"/>
        <v>5204</v>
      </c>
      <c r="AJ95" s="2"/>
    </row>
    <row r="96" spans="4:36" x14ac:dyDescent="0.2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>
        <f t="shared" si="2"/>
        <v>0</v>
      </c>
      <c r="AI96" s="6">
        <f t="shared" si="4"/>
        <v>5204</v>
      </c>
      <c r="AJ96" s="2"/>
    </row>
    <row r="97" spans="4:36" x14ac:dyDescent="0.2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>
        <f t="shared" si="2"/>
        <v>0</v>
      </c>
      <c r="AI97" s="6">
        <f t="shared" si="4"/>
        <v>5204</v>
      </c>
      <c r="AJ97" s="2"/>
    </row>
    <row r="98" spans="4:36" x14ac:dyDescent="0.2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>
        <f t="shared" si="2"/>
        <v>0</v>
      </c>
      <c r="AI98" s="6">
        <f>SUM(AI97+AH98)</f>
        <v>5204</v>
      </c>
      <c r="AJ98" s="2"/>
    </row>
    <row r="99" spans="4:36" x14ac:dyDescent="0.25">
      <c r="D99" s="53"/>
      <c r="E99" s="53"/>
      <c r="F99" s="2"/>
      <c r="G99" s="2"/>
      <c r="H99" s="2"/>
      <c r="I99" s="2"/>
      <c r="J99" s="2"/>
      <c r="K99" s="2"/>
      <c r="L99" s="2"/>
      <c r="M99" s="2"/>
      <c r="N99" s="53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>
        <f t="shared" si="2"/>
        <v>0</v>
      </c>
      <c r="AI99" s="6">
        <f>SUM(AI98+AH99)</f>
        <v>5204</v>
      </c>
      <c r="AJ99" s="2"/>
    </row>
    <row r="100" spans="4:36" x14ac:dyDescent="0.2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>
        <f t="shared" si="2"/>
        <v>0</v>
      </c>
      <c r="AI100" s="6">
        <f t="shared" si="3"/>
        <v>5204</v>
      </c>
      <c r="AJ100" s="2"/>
    </row>
    <row r="101" spans="4:36" x14ac:dyDescent="0.2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>
        <f t="shared" si="2"/>
        <v>0</v>
      </c>
      <c r="AI101" s="6">
        <f t="shared" si="3"/>
        <v>5204</v>
      </c>
      <c r="AJ101" s="2"/>
    </row>
    <row r="102" spans="4:36" x14ac:dyDescent="0.2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>
        <f t="shared" si="2"/>
        <v>0</v>
      </c>
      <c r="AI102" s="6">
        <f t="shared" si="3"/>
        <v>5204</v>
      </c>
      <c r="AJ102" s="2"/>
    </row>
    <row r="103" spans="4:36" x14ac:dyDescent="0.2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>
        <f t="shared" si="2"/>
        <v>0</v>
      </c>
      <c r="AI103" s="6">
        <f t="shared" si="3"/>
        <v>5204</v>
      </c>
      <c r="AJ103" s="2"/>
    </row>
    <row r="104" spans="4:36" x14ac:dyDescent="0.2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>
        <f t="shared" si="2"/>
        <v>0</v>
      </c>
      <c r="AI104" s="6">
        <f t="shared" si="3"/>
        <v>5204</v>
      </c>
      <c r="AJ104" s="2"/>
    </row>
    <row r="105" spans="4:36" x14ac:dyDescent="0.2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>
        <f t="shared" si="2"/>
        <v>0</v>
      </c>
      <c r="AI105" s="6">
        <f t="shared" si="3"/>
        <v>5204</v>
      </c>
      <c r="AJ105" s="2"/>
    </row>
    <row r="106" spans="4:36" x14ac:dyDescent="0.2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>
        <f t="shared" si="2"/>
        <v>0</v>
      </c>
      <c r="AI106" s="6">
        <f t="shared" si="3"/>
        <v>5204</v>
      </c>
      <c r="AJ106" s="2"/>
    </row>
    <row r="107" spans="4:36" x14ac:dyDescent="0.2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>
        <f t="shared" si="2"/>
        <v>0</v>
      </c>
      <c r="AI107" s="6">
        <f t="shared" si="3"/>
        <v>5204</v>
      </c>
      <c r="AJ107" s="2"/>
    </row>
    <row r="108" spans="4:36" x14ac:dyDescent="0.2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>
        <f t="shared" si="2"/>
        <v>0</v>
      </c>
      <c r="AI108" s="6">
        <f t="shared" si="3"/>
        <v>5204</v>
      </c>
      <c r="AJ108" s="2"/>
    </row>
    <row r="109" spans="4:36" x14ac:dyDescent="0.2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>
        <f t="shared" si="2"/>
        <v>0</v>
      </c>
      <c r="AI109" s="6">
        <f t="shared" si="3"/>
        <v>5204</v>
      </c>
      <c r="AJ109" s="2"/>
    </row>
    <row r="110" spans="4:36" x14ac:dyDescent="0.2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>
        <f t="shared" si="2"/>
        <v>0</v>
      </c>
      <c r="AI110" s="6">
        <f t="shared" si="3"/>
        <v>5204</v>
      </c>
      <c r="AJ110" s="2"/>
    </row>
    <row r="111" spans="4:36" x14ac:dyDescent="0.2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>
        <f t="shared" si="2"/>
        <v>0</v>
      </c>
      <c r="AI111" s="6">
        <f t="shared" si="3"/>
        <v>5204</v>
      </c>
      <c r="AJ111" s="2"/>
    </row>
    <row r="112" spans="4:36" x14ac:dyDescent="0.2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>
        <f t="shared" si="2"/>
        <v>0</v>
      </c>
      <c r="AI112" s="66">
        <f t="shared" si="3"/>
        <v>5204</v>
      </c>
      <c r="AJ112" s="2"/>
    </row>
    <row r="113" spans="4:36" x14ac:dyDescent="0.2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>
        <f t="shared" si="2"/>
        <v>0</v>
      </c>
      <c r="AI113" s="66">
        <f t="shared" si="3"/>
        <v>5204</v>
      </c>
      <c r="AJ113" s="2"/>
    </row>
    <row r="114" spans="4:36" x14ac:dyDescent="0.2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>
        <f t="shared" si="2"/>
        <v>0</v>
      </c>
      <c r="AI114" s="66">
        <f t="shared" si="3"/>
        <v>5204</v>
      </c>
      <c r="AJ114" s="2"/>
    </row>
    <row r="115" spans="4:36" x14ac:dyDescent="0.2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>
        <f t="shared" si="2"/>
        <v>0</v>
      </c>
      <c r="AI115" s="6">
        <f t="shared" si="3"/>
        <v>5204</v>
      </c>
      <c r="AJ115" s="2"/>
    </row>
    <row r="116" spans="4:36" x14ac:dyDescent="0.2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>
        <f t="shared" si="2"/>
        <v>0</v>
      </c>
      <c r="AI116" s="6">
        <f t="shared" si="3"/>
        <v>5204</v>
      </c>
      <c r="AJ116" s="2"/>
    </row>
    <row r="117" spans="4:36" x14ac:dyDescent="0.2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>
        <f t="shared" si="2"/>
        <v>0</v>
      </c>
      <c r="AI117" s="6">
        <f t="shared" si="3"/>
        <v>5204</v>
      </c>
      <c r="AJ117" s="2"/>
    </row>
    <row r="118" spans="4:36" x14ac:dyDescent="0.2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>
        <f t="shared" si="2"/>
        <v>0</v>
      </c>
      <c r="AI118" s="6">
        <f t="shared" si="3"/>
        <v>5204</v>
      </c>
      <c r="AJ118" s="2"/>
    </row>
    <row r="119" spans="4:36" x14ac:dyDescent="0.2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>
        <f t="shared" si="2"/>
        <v>0</v>
      </c>
      <c r="AI119" s="6">
        <f t="shared" si="3"/>
        <v>5204</v>
      </c>
      <c r="AJ119" s="2"/>
    </row>
    <row r="120" spans="4:36" x14ac:dyDescent="0.2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>
        <f t="shared" si="2"/>
        <v>0</v>
      </c>
      <c r="AI120" s="6">
        <f t="shared" si="3"/>
        <v>5204</v>
      </c>
      <c r="AJ120" s="2"/>
    </row>
    <row r="121" spans="4:36" ht="60" x14ac:dyDescent="0.25">
      <c r="D121" s="9" t="s">
        <v>57</v>
      </c>
      <c r="E121" s="6"/>
      <c r="F121" s="56">
        <f>SUM(F6:F120)</f>
        <v>3534</v>
      </c>
      <c r="G121" s="56">
        <f t="shared" ref="G121:AG121" si="5">SUM(G6:G120)</f>
        <v>0</v>
      </c>
      <c r="H121" s="56">
        <f t="shared" si="5"/>
        <v>0</v>
      </c>
      <c r="I121" s="56">
        <f t="shared" si="5"/>
        <v>0</v>
      </c>
      <c r="J121" s="56">
        <f t="shared" si="5"/>
        <v>0</v>
      </c>
      <c r="K121" s="56">
        <f t="shared" si="5"/>
        <v>0</v>
      </c>
      <c r="L121" s="56">
        <f t="shared" si="5"/>
        <v>136</v>
      </c>
      <c r="M121" s="56">
        <f t="shared" si="5"/>
        <v>0</v>
      </c>
      <c r="N121" s="56">
        <f t="shared" si="5"/>
        <v>0</v>
      </c>
      <c r="O121" s="56">
        <f t="shared" si="5"/>
        <v>0</v>
      </c>
      <c r="P121" s="56">
        <f t="shared" si="5"/>
        <v>50</v>
      </c>
      <c r="Q121" s="56">
        <f t="shared" si="5"/>
        <v>0</v>
      </c>
      <c r="R121" s="56">
        <f t="shared" si="5"/>
        <v>0</v>
      </c>
      <c r="S121" s="56">
        <f t="shared" si="5"/>
        <v>1484</v>
      </c>
      <c r="T121" s="56">
        <f t="shared" si="5"/>
        <v>0</v>
      </c>
      <c r="U121" s="56">
        <f t="shared" si="5"/>
        <v>0</v>
      </c>
      <c r="V121" s="56">
        <f t="shared" si="5"/>
        <v>0</v>
      </c>
      <c r="W121" s="56">
        <f t="shared" si="5"/>
        <v>0</v>
      </c>
      <c r="X121" s="56">
        <f t="shared" si="5"/>
        <v>0</v>
      </c>
      <c r="Y121" s="56">
        <f t="shared" si="5"/>
        <v>0</v>
      </c>
      <c r="Z121" s="56">
        <f t="shared" si="5"/>
        <v>0</v>
      </c>
      <c r="AA121" s="56">
        <f t="shared" si="5"/>
        <v>0</v>
      </c>
      <c r="AB121" s="56">
        <f t="shared" si="5"/>
        <v>0</v>
      </c>
      <c r="AC121" s="56">
        <f t="shared" si="5"/>
        <v>0</v>
      </c>
      <c r="AD121" s="56">
        <f t="shared" si="5"/>
        <v>0</v>
      </c>
      <c r="AE121" s="56">
        <f t="shared" si="5"/>
        <v>0</v>
      </c>
      <c r="AF121" s="56">
        <f t="shared" si="5"/>
        <v>0</v>
      </c>
      <c r="AG121" s="56">
        <f t="shared" si="5"/>
        <v>0</v>
      </c>
      <c r="AH121" s="56">
        <f>SUM(F121:AG121)</f>
        <v>5204</v>
      </c>
      <c r="AI121" s="6"/>
      <c r="AJ121" s="2"/>
    </row>
    <row r="128" spans="4:36" x14ac:dyDescent="0.25">
      <c r="L128" t="s">
        <v>65</v>
      </c>
      <c r="T128" t="s">
        <v>71</v>
      </c>
    </row>
    <row r="129" spans="4:33" ht="30" x14ac:dyDescent="0.25">
      <c r="F129" s="101" t="s">
        <v>129</v>
      </c>
      <c r="G129" s="102" t="s">
        <v>130</v>
      </c>
      <c r="H129" t="s">
        <v>134</v>
      </c>
      <c r="N129" s="22" t="s">
        <v>131</v>
      </c>
      <c r="O129" t="s">
        <v>132</v>
      </c>
      <c r="V129" s="22" t="s">
        <v>131</v>
      </c>
      <c r="W129" t="s">
        <v>132</v>
      </c>
      <c r="X129" s="121"/>
      <c r="Y129" t="s">
        <v>137</v>
      </c>
      <c r="AB129" s="117"/>
      <c r="AC129" t="s">
        <v>135</v>
      </c>
      <c r="AF129" s="118"/>
      <c r="AG129" t="s">
        <v>136</v>
      </c>
    </row>
    <row r="130" spans="4:33" x14ac:dyDescent="0.25">
      <c r="D130" s="2" t="s">
        <v>62</v>
      </c>
      <c r="E130" s="2"/>
      <c r="F130" s="2">
        <f>SUM('Příjmy pokladna'!V73)</f>
        <v>7152</v>
      </c>
      <c r="G130" s="2">
        <f>SUM('Příjmy banka'!V254)</f>
        <v>103220</v>
      </c>
      <c r="H130" s="2"/>
      <c r="I130" s="1"/>
      <c r="J130" s="1"/>
      <c r="L130" s="2" t="s">
        <v>66</v>
      </c>
      <c r="M130" s="2"/>
      <c r="N130" s="2"/>
      <c r="O130" s="2"/>
      <c r="P130" s="1"/>
      <c r="Q130" s="1"/>
      <c r="R130" s="1"/>
      <c r="T130" s="2" t="s">
        <v>72</v>
      </c>
      <c r="U130" s="2"/>
      <c r="V130" s="2"/>
      <c r="W130" s="2"/>
      <c r="X130" s="1"/>
      <c r="Y130" s="1"/>
      <c r="Z130" s="1"/>
      <c r="AA130" s="1"/>
    </row>
    <row r="131" spans="4:33" x14ac:dyDescent="0.25">
      <c r="D131" s="2"/>
      <c r="E131" s="2"/>
      <c r="F131" s="2"/>
      <c r="G131" s="2"/>
      <c r="H131" s="2"/>
      <c r="I131" s="1"/>
      <c r="J131" s="1"/>
      <c r="L131" s="2"/>
      <c r="M131" s="2"/>
      <c r="N131" s="2"/>
      <c r="O131" s="2"/>
      <c r="P131" s="1"/>
      <c r="Q131" s="1"/>
      <c r="R131" s="1"/>
      <c r="T131" s="2"/>
      <c r="U131" s="2"/>
      <c r="V131" s="2"/>
      <c r="W131" s="2"/>
      <c r="X131" s="1"/>
      <c r="Y131" s="1"/>
      <c r="Z131" s="1"/>
      <c r="AA131" s="1"/>
    </row>
    <row r="132" spans="4:33" x14ac:dyDescent="0.25">
      <c r="D132" s="2" t="s">
        <v>63</v>
      </c>
      <c r="E132" s="2"/>
      <c r="F132" s="2">
        <f>SUM(AH121)</f>
        <v>5204</v>
      </c>
      <c r="G132" s="2">
        <f>SUM('Výdaje banka'!AD206)</f>
        <v>108892</v>
      </c>
      <c r="H132" s="2"/>
      <c r="I132" s="1"/>
      <c r="J132" s="1"/>
      <c r="L132" s="2" t="s">
        <v>67</v>
      </c>
      <c r="M132" s="2"/>
      <c r="N132" s="2"/>
      <c r="O132" s="2"/>
      <c r="P132" s="1"/>
      <c r="Q132" s="1"/>
      <c r="R132" s="1"/>
      <c r="T132" s="2" t="s">
        <v>73</v>
      </c>
      <c r="U132" s="2"/>
      <c r="V132" s="2"/>
      <c r="W132" s="2"/>
      <c r="X132" s="1"/>
      <c r="Y132" s="1"/>
      <c r="Z132" s="1"/>
      <c r="AA132" s="1"/>
    </row>
    <row r="133" spans="4:33" x14ac:dyDescent="0.25">
      <c r="D133" s="2"/>
      <c r="E133" s="2"/>
      <c r="F133" s="2"/>
      <c r="G133" s="2"/>
      <c r="H133" s="2"/>
      <c r="I133" s="1"/>
      <c r="J133" s="1"/>
      <c r="L133" s="2"/>
      <c r="M133" s="2"/>
      <c r="N133" s="2"/>
      <c r="O133" s="2"/>
      <c r="P133" s="1"/>
      <c r="Q133" s="1"/>
      <c r="R133" s="1"/>
      <c r="T133" s="2"/>
      <c r="U133" s="2"/>
      <c r="V133" s="2"/>
      <c r="W133" s="2"/>
      <c r="X133" s="1"/>
      <c r="Y133" s="1"/>
      <c r="Z133" s="1"/>
      <c r="AA133" s="1"/>
    </row>
    <row r="134" spans="4:33" x14ac:dyDescent="0.25">
      <c r="D134" s="2" t="s">
        <v>128</v>
      </c>
      <c r="E134" s="2"/>
      <c r="F134" s="2">
        <f>SUM('Příjmy pokladna'!W6)</f>
        <v>54813</v>
      </c>
      <c r="G134" s="2">
        <f>SUM('Příjmy banka'!W8)</f>
        <v>62913</v>
      </c>
      <c r="H134" s="2"/>
      <c r="I134" s="1"/>
      <c r="J134" s="1"/>
      <c r="L134" s="2" t="s">
        <v>68</v>
      </c>
      <c r="M134" s="2"/>
      <c r="N134" s="2"/>
      <c r="O134" s="2"/>
      <c r="P134" s="1"/>
      <c r="Q134" s="1"/>
      <c r="R134" s="1"/>
      <c r="T134" s="2" t="s">
        <v>74</v>
      </c>
      <c r="U134" s="2"/>
      <c r="V134" s="2"/>
      <c r="W134" s="2"/>
      <c r="X134" s="1"/>
      <c r="Y134" s="1"/>
      <c r="Z134" s="1"/>
      <c r="AA134" s="1"/>
    </row>
    <row r="135" spans="4:33" x14ac:dyDescent="0.25">
      <c r="D135" s="2"/>
      <c r="E135" s="2"/>
      <c r="F135" s="2"/>
      <c r="G135" s="2"/>
      <c r="H135" s="2"/>
      <c r="I135" s="1"/>
      <c r="J135" s="1"/>
      <c r="L135" s="2"/>
      <c r="M135" s="2"/>
      <c r="N135" s="2"/>
      <c r="O135" s="2"/>
      <c r="P135" s="1"/>
      <c r="Q135" s="1"/>
      <c r="R135" s="1"/>
      <c r="T135" s="2"/>
      <c r="U135" s="2"/>
      <c r="V135" s="2"/>
      <c r="W135" s="2"/>
      <c r="X135" s="1"/>
      <c r="Y135" s="1"/>
      <c r="Z135" s="1"/>
      <c r="AA135" s="1"/>
    </row>
    <row r="136" spans="4:33" x14ac:dyDescent="0.25">
      <c r="D136" s="2"/>
      <c r="E136" s="2"/>
      <c r="F136" s="100"/>
      <c r="G136" s="2"/>
      <c r="H136" s="2"/>
      <c r="I136" s="1"/>
      <c r="J136" s="1"/>
      <c r="L136" s="2" t="s">
        <v>69</v>
      </c>
      <c r="M136" s="2"/>
      <c r="N136" s="2"/>
      <c r="O136" s="2"/>
      <c r="P136" s="1"/>
      <c r="Q136" s="1"/>
      <c r="R136" s="1"/>
      <c r="T136" s="2" t="s">
        <v>75</v>
      </c>
      <c r="U136" s="2"/>
      <c r="V136" s="2"/>
      <c r="W136" s="2"/>
      <c r="X136" s="1"/>
      <c r="Y136" s="1"/>
      <c r="Z136" s="1"/>
      <c r="AA136" s="1"/>
    </row>
    <row r="137" spans="4:33" x14ac:dyDescent="0.25">
      <c r="D137" s="2"/>
      <c r="E137" s="2"/>
      <c r="F137" s="2"/>
      <c r="G137" s="2"/>
      <c r="H137" s="2"/>
      <c r="I137" s="1"/>
      <c r="J137" s="1"/>
      <c r="L137" s="2"/>
      <c r="M137" s="2"/>
      <c r="N137" s="2"/>
      <c r="O137" s="2"/>
      <c r="P137" s="1"/>
      <c r="Q137" s="1"/>
      <c r="R137" s="1"/>
      <c r="T137" s="2"/>
      <c r="U137" s="2"/>
      <c r="V137" s="2"/>
      <c r="W137" s="2"/>
      <c r="X137" s="1"/>
      <c r="Y137" s="1"/>
      <c r="Z137" s="1"/>
      <c r="AA137" s="1"/>
    </row>
    <row r="138" spans="4:33" x14ac:dyDescent="0.25">
      <c r="D138" s="2" t="s">
        <v>64</v>
      </c>
      <c r="E138" s="2"/>
      <c r="F138" s="100">
        <f>F130-F132+F134+F136</f>
        <v>56761</v>
      </c>
      <c r="G138" s="100">
        <f>G130-G132+G134+G136</f>
        <v>57241</v>
      </c>
      <c r="H138" s="100">
        <f>F138+G138</f>
        <v>114002</v>
      </c>
      <c r="I138" s="103"/>
      <c r="J138" s="103"/>
      <c r="L138" s="2" t="s">
        <v>70</v>
      </c>
      <c r="M138" s="2"/>
      <c r="N138" s="21"/>
      <c r="O138" s="21"/>
      <c r="P138" s="103"/>
      <c r="Q138" s="103"/>
      <c r="R138" s="103"/>
      <c r="T138" s="2" t="s">
        <v>76</v>
      </c>
      <c r="U138" s="2"/>
      <c r="V138" s="21"/>
      <c r="W138" s="21"/>
      <c r="X138" s="103"/>
      <c r="Y138" s="103"/>
      <c r="Z138" s="103"/>
      <c r="AA138" s="103"/>
      <c r="AB138" s="104"/>
    </row>
    <row r="139" spans="4:33" x14ac:dyDescent="0.25">
      <c r="X139" s="104"/>
      <c r="Y139" s="104"/>
      <c r="Z139" s="104"/>
      <c r="AA139" s="104"/>
      <c r="AB139" s="104"/>
    </row>
  </sheetData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X254"/>
  <sheetViews>
    <sheetView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Z9" sqref="Z9"/>
    </sheetView>
  </sheetViews>
  <sheetFormatPr defaultRowHeight="15" x14ac:dyDescent="0.25"/>
  <cols>
    <col min="5" max="5" width="12" customWidth="1"/>
    <col min="15" max="16" width="11.42578125" customWidth="1"/>
    <col min="18" max="18" width="14" customWidth="1"/>
    <col min="23" max="23" width="12.42578125" customWidth="1"/>
    <col min="24" max="24" width="36.140625" customWidth="1"/>
  </cols>
  <sheetData>
    <row r="4" spans="3:24" ht="21" x14ac:dyDescent="0.35">
      <c r="C4" s="5" t="s">
        <v>34</v>
      </c>
      <c r="D4" s="5"/>
    </row>
    <row r="5" spans="3:24" ht="15.75" thickBot="1" x14ac:dyDescent="0.3"/>
    <row r="6" spans="3:24" ht="63.75" x14ac:dyDescent="0.25">
      <c r="C6" s="11" t="s">
        <v>13</v>
      </c>
      <c r="D6" s="12" t="s">
        <v>14</v>
      </c>
      <c r="E6" s="12" t="s">
        <v>110</v>
      </c>
      <c r="F6" s="12" t="s">
        <v>1</v>
      </c>
      <c r="G6" s="12" t="s">
        <v>115</v>
      </c>
      <c r="H6" s="12" t="s">
        <v>59</v>
      </c>
      <c r="I6" s="12" t="s">
        <v>60</v>
      </c>
      <c r="J6" s="12" t="s">
        <v>2</v>
      </c>
      <c r="K6" s="12" t="s">
        <v>116</v>
      </c>
      <c r="L6" s="12" t="s">
        <v>3</v>
      </c>
      <c r="M6" s="12" t="s">
        <v>4</v>
      </c>
      <c r="N6" s="12" t="s">
        <v>5</v>
      </c>
      <c r="O6" s="12" t="s">
        <v>6</v>
      </c>
      <c r="P6" s="12" t="s">
        <v>61</v>
      </c>
      <c r="Q6" s="12" t="s">
        <v>8</v>
      </c>
      <c r="R6" s="12" t="s">
        <v>9</v>
      </c>
      <c r="S6" s="12" t="s">
        <v>10</v>
      </c>
      <c r="T6" s="76" t="s">
        <v>11</v>
      </c>
      <c r="U6" s="88" t="s">
        <v>123</v>
      </c>
      <c r="V6" s="86" t="s">
        <v>12</v>
      </c>
      <c r="W6" s="12" t="s">
        <v>99</v>
      </c>
      <c r="X6" s="46" t="s">
        <v>43</v>
      </c>
    </row>
    <row r="7" spans="3:24" ht="39" thickBot="1" x14ac:dyDescent="0.3">
      <c r="C7" s="47"/>
      <c r="D7" s="16" t="s">
        <v>32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/>
      <c r="N7" s="48">
        <v>9</v>
      </c>
      <c r="O7" s="48">
        <v>10</v>
      </c>
      <c r="P7" s="48">
        <v>11</v>
      </c>
      <c r="Q7" s="48">
        <v>12</v>
      </c>
      <c r="R7" s="48">
        <v>14</v>
      </c>
      <c r="S7" s="48">
        <v>15</v>
      </c>
      <c r="T7" s="48">
        <v>16</v>
      </c>
      <c r="U7" s="87" t="s">
        <v>122</v>
      </c>
      <c r="V7" s="48">
        <v>17</v>
      </c>
      <c r="W7" s="48"/>
      <c r="X7" s="49"/>
    </row>
    <row r="8" spans="3:24" ht="42.75" customHeight="1" x14ac:dyDescent="0.25">
      <c r="C8" s="33" t="s">
        <v>138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>
        <v>62913</v>
      </c>
      <c r="X8" s="44"/>
    </row>
    <row r="9" spans="3:24" x14ac:dyDescent="0.25">
      <c r="C9" s="65" t="s">
        <v>162</v>
      </c>
      <c r="D9" s="65">
        <v>1</v>
      </c>
      <c r="E9" s="65"/>
      <c r="F9" s="65">
        <v>94901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51">
        <f>SUM(E9:U9)</f>
        <v>94901</v>
      </c>
      <c r="W9" s="51">
        <f>W8+V9</f>
        <v>157814</v>
      </c>
      <c r="X9" s="45" t="s">
        <v>164</v>
      </c>
    </row>
    <row r="10" spans="3:24" x14ac:dyDescent="0.25">
      <c r="C10" s="65" t="s">
        <v>165</v>
      </c>
      <c r="D10" s="65">
        <v>2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>
        <v>801</v>
      </c>
      <c r="U10" s="65"/>
      <c r="V10" s="51">
        <f>SUM(E10:U10)</f>
        <v>801</v>
      </c>
      <c r="W10" s="51">
        <f>W9+V10</f>
        <v>158615</v>
      </c>
      <c r="X10" s="45" t="s">
        <v>260</v>
      </c>
    </row>
    <row r="11" spans="3:24" x14ac:dyDescent="0.25">
      <c r="C11" s="65" t="s">
        <v>165</v>
      </c>
      <c r="D11" s="65">
        <v>3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>
        <v>1</v>
      </c>
      <c r="T11" s="65"/>
      <c r="U11" s="65"/>
      <c r="V11" s="51">
        <f t="shared" ref="V11:V116" si="0">SUM(E11:U11)</f>
        <v>1</v>
      </c>
      <c r="W11" s="51">
        <f>W10+V11</f>
        <v>158616</v>
      </c>
      <c r="X11" s="45" t="s">
        <v>226</v>
      </c>
    </row>
    <row r="12" spans="3:24" x14ac:dyDescent="0.25">
      <c r="C12" s="65" t="s">
        <v>230</v>
      </c>
      <c r="D12" s="65">
        <v>4</v>
      </c>
      <c r="E12" s="65"/>
      <c r="F12" s="65"/>
      <c r="G12" s="65">
        <v>300</v>
      </c>
      <c r="H12" s="65">
        <v>16</v>
      </c>
      <c r="I12" s="65">
        <v>100</v>
      </c>
      <c r="J12" s="65"/>
      <c r="K12" s="65">
        <v>100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51">
        <f t="shared" si="0"/>
        <v>516</v>
      </c>
      <c r="W12" s="51">
        <f t="shared" ref="W12:W116" si="1">W11+V12</f>
        <v>159132</v>
      </c>
      <c r="X12" s="45" t="s">
        <v>231</v>
      </c>
    </row>
    <row r="13" spans="3:24" x14ac:dyDescent="0.25">
      <c r="C13" s="65" t="s">
        <v>232</v>
      </c>
      <c r="D13" s="65">
        <v>5</v>
      </c>
      <c r="E13" s="65"/>
      <c r="F13" s="65"/>
      <c r="G13" s="65"/>
      <c r="H13" s="65"/>
      <c r="I13" s="65"/>
      <c r="J13" s="65"/>
      <c r="K13" s="65"/>
      <c r="L13" s="65"/>
      <c r="M13" s="65"/>
      <c r="N13" s="65">
        <v>500</v>
      </c>
      <c r="O13" s="65"/>
      <c r="P13" s="65"/>
      <c r="Q13" s="65"/>
      <c r="R13" s="65"/>
      <c r="S13" s="65"/>
      <c r="T13" s="65"/>
      <c r="U13" s="65"/>
      <c r="V13" s="51">
        <f t="shared" si="0"/>
        <v>500</v>
      </c>
      <c r="W13" s="51">
        <f t="shared" si="1"/>
        <v>159632</v>
      </c>
      <c r="X13" s="45" t="s">
        <v>233</v>
      </c>
    </row>
    <row r="14" spans="3:24" x14ac:dyDescent="0.25">
      <c r="C14" s="65" t="s">
        <v>256</v>
      </c>
      <c r="D14" s="65">
        <v>6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>
        <v>1</v>
      </c>
      <c r="T14" s="65"/>
      <c r="U14" s="65"/>
      <c r="V14" s="51">
        <f t="shared" si="0"/>
        <v>1</v>
      </c>
      <c r="W14" s="51">
        <f t="shared" si="1"/>
        <v>159633</v>
      </c>
      <c r="X14" s="45" t="s">
        <v>226</v>
      </c>
    </row>
    <row r="15" spans="3:24" x14ac:dyDescent="0.25">
      <c r="C15" s="65" t="s">
        <v>257</v>
      </c>
      <c r="D15" s="65">
        <v>7</v>
      </c>
      <c r="E15" s="65"/>
      <c r="F15" s="65"/>
      <c r="G15" s="65"/>
      <c r="H15" s="65"/>
      <c r="I15" s="65"/>
      <c r="J15" s="65"/>
      <c r="K15" s="65"/>
      <c r="L15" s="65"/>
      <c r="M15" s="65"/>
      <c r="N15" s="65">
        <v>500</v>
      </c>
      <c r="O15" s="65"/>
      <c r="P15" s="65"/>
      <c r="Q15" s="65"/>
      <c r="R15" s="65"/>
      <c r="S15" s="65"/>
      <c r="T15" s="65"/>
      <c r="U15" s="65"/>
      <c r="V15" s="51">
        <f t="shared" si="0"/>
        <v>500</v>
      </c>
      <c r="W15" s="51">
        <f t="shared" si="1"/>
        <v>160133</v>
      </c>
      <c r="X15" s="45" t="s">
        <v>261</v>
      </c>
    </row>
    <row r="16" spans="3:24" x14ac:dyDescent="0.25">
      <c r="C16" s="65" t="s">
        <v>258</v>
      </c>
      <c r="D16" s="65">
        <v>8</v>
      </c>
      <c r="E16" s="65">
        <v>6000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51">
        <f t="shared" si="0"/>
        <v>6000</v>
      </c>
      <c r="W16" s="51">
        <f t="shared" si="1"/>
        <v>166133</v>
      </c>
      <c r="X16" s="45" t="s">
        <v>259</v>
      </c>
    </row>
    <row r="17" spans="3:24" x14ac:dyDescent="0.25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51">
        <f t="shared" si="0"/>
        <v>0</v>
      </c>
      <c r="W17" s="51">
        <f t="shared" si="1"/>
        <v>166133</v>
      </c>
      <c r="X17" s="45"/>
    </row>
    <row r="18" spans="3:24" x14ac:dyDescent="0.25">
      <c r="C18" s="107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108"/>
      <c r="V18" s="53">
        <f t="shared" si="0"/>
        <v>0</v>
      </c>
      <c r="W18" s="51">
        <f t="shared" si="1"/>
        <v>166133</v>
      </c>
      <c r="X18" s="45"/>
    </row>
    <row r="19" spans="3:24" x14ac:dyDescent="0.25"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51">
        <f t="shared" si="0"/>
        <v>0</v>
      </c>
      <c r="W19" s="51">
        <f t="shared" si="1"/>
        <v>166133</v>
      </c>
      <c r="X19" s="45"/>
    </row>
    <row r="20" spans="3:24" x14ac:dyDescent="0.25"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51">
        <f t="shared" si="0"/>
        <v>0</v>
      </c>
      <c r="W20" s="51">
        <f t="shared" si="1"/>
        <v>166133</v>
      </c>
      <c r="X20" s="45"/>
    </row>
    <row r="21" spans="3:24" x14ac:dyDescent="0.25">
      <c r="C21" s="11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51">
        <f t="shared" si="0"/>
        <v>0</v>
      </c>
      <c r="W21" s="51">
        <f t="shared" si="1"/>
        <v>166133</v>
      </c>
      <c r="X21" s="45"/>
    </row>
    <row r="22" spans="3:24" x14ac:dyDescent="0.25"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51">
        <f t="shared" si="0"/>
        <v>0</v>
      </c>
      <c r="W22" s="51">
        <f>W21+V22</f>
        <v>166133</v>
      </c>
      <c r="X22" s="45"/>
    </row>
    <row r="23" spans="3:24" x14ac:dyDescent="0.25"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51">
        <f t="shared" si="0"/>
        <v>0</v>
      </c>
      <c r="W23" s="51">
        <f t="shared" si="1"/>
        <v>166133</v>
      </c>
      <c r="X23" s="45"/>
    </row>
    <row r="24" spans="3:24" x14ac:dyDescent="0.25"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51">
        <f>SUM(F24:U24)</f>
        <v>0</v>
      </c>
      <c r="W24" s="51">
        <f t="shared" si="1"/>
        <v>166133</v>
      </c>
      <c r="X24" s="45"/>
    </row>
    <row r="25" spans="3:24" x14ac:dyDescent="0.25"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108"/>
      <c r="V25" s="53">
        <f t="shared" si="0"/>
        <v>0</v>
      </c>
      <c r="W25" s="51">
        <f t="shared" si="1"/>
        <v>166133</v>
      </c>
      <c r="X25" s="45"/>
    </row>
    <row r="26" spans="3:24" x14ac:dyDescent="0.25"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51">
        <f t="shared" si="0"/>
        <v>0</v>
      </c>
      <c r="W26" s="65">
        <f t="shared" si="1"/>
        <v>166133</v>
      </c>
      <c r="X26" s="45"/>
    </row>
    <row r="27" spans="3:24" x14ac:dyDescent="0.25"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51">
        <f t="shared" si="0"/>
        <v>0</v>
      </c>
      <c r="W27" s="65">
        <f t="shared" si="1"/>
        <v>166133</v>
      </c>
      <c r="X27" s="45"/>
    </row>
    <row r="28" spans="3:24" x14ac:dyDescent="0.25"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51">
        <f t="shared" si="0"/>
        <v>0</v>
      </c>
      <c r="W28" s="51">
        <f t="shared" si="1"/>
        <v>166133</v>
      </c>
      <c r="X28" s="45"/>
    </row>
    <row r="29" spans="3:24" x14ac:dyDescent="0.25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1">
        <f t="shared" si="0"/>
        <v>0</v>
      </c>
      <c r="W29" s="51">
        <f t="shared" si="1"/>
        <v>166133</v>
      </c>
      <c r="X29" s="45"/>
    </row>
    <row r="30" spans="3:24" x14ac:dyDescent="0.25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51">
        <f t="shared" si="0"/>
        <v>0</v>
      </c>
      <c r="W30" s="51">
        <f t="shared" si="1"/>
        <v>166133</v>
      </c>
      <c r="X30" s="45"/>
    </row>
    <row r="31" spans="3:24" x14ac:dyDescent="0.25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1">
        <f t="shared" si="0"/>
        <v>0</v>
      </c>
      <c r="W31" s="51">
        <f t="shared" si="1"/>
        <v>166133</v>
      </c>
      <c r="X31" s="45"/>
    </row>
    <row r="32" spans="3:24" x14ac:dyDescent="0.2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51">
        <f t="shared" si="0"/>
        <v>0</v>
      </c>
      <c r="W32" s="51">
        <f t="shared" si="1"/>
        <v>166133</v>
      </c>
      <c r="X32" s="45"/>
    </row>
    <row r="33" spans="3:24" x14ac:dyDescent="0.2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51">
        <f t="shared" si="0"/>
        <v>0</v>
      </c>
      <c r="W33" s="51">
        <f t="shared" si="1"/>
        <v>166133</v>
      </c>
      <c r="X33" s="45"/>
    </row>
    <row r="34" spans="3:24" x14ac:dyDescent="0.25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51">
        <f t="shared" si="0"/>
        <v>0</v>
      </c>
      <c r="W34" s="51">
        <f t="shared" si="1"/>
        <v>166133</v>
      </c>
      <c r="X34" s="45"/>
    </row>
    <row r="35" spans="3:24" x14ac:dyDescent="0.25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51">
        <f t="shared" si="0"/>
        <v>0</v>
      </c>
      <c r="W35" s="51">
        <f t="shared" si="1"/>
        <v>166133</v>
      </c>
      <c r="X35" s="45"/>
    </row>
    <row r="36" spans="3:24" x14ac:dyDescent="0.25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51">
        <f t="shared" si="0"/>
        <v>0</v>
      </c>
      <c r="W36" s="51">
        <f t="shared" si="1"/>
        <v>166133</v>
      </c>
      <c r="X36" s="45"/>
    </row>
    <row r="37" spans="3:24" x14ac:dyDescent="0.25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51">
        <f t="shared" si="0"/>
        <v>0</v>
      </c>
      <c r="W37" s="51">
        <f t="shared" si="1"/>
        <v>166133</v>
      </c>
      <c r="X37" s="45"/>
    </row>
    <row r="38" spans="3:24" x14ac:dyDescent="0.25"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51">
        <f t="shared" si="0"/>
        <v>0</v>
      </c>
      <c r="W38" s="51">
        <f t="shared" si="1"/>
        <v>166133</v>
      </c>
      <c r="X38" s="45"/>
    </row>
    <row r="39" spans="3:24" x14ac:dyDescent="0.25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51">
        <f t="shared" si="0"/>
        <v>0</v>
      </c>
      <c r="W39" s="51">
        <f t="shared" si="1"/>
        <v>166133</v>
      </c>
      <c r="X39" s="45"/>
    </row>
    <row r="40" spans="3:24" x14ac:dyDescent="0.25"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51">
        <f t="shared" si="0"/>
        <v>0</v>
      </c>
      <c r="W40" s="51">
        <f t="shared" si="1"/>
        <v>166133</v>
      </c>
      <c r="X40" s="45"/>
    </row>
    <row r="41" spans="3:24" x14ac:dyDescent="0.25"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51">
        <f t="shared" si="0"/>
        <v>0</v>
      </c>
      <c r="W41" s="51">
        <f t="shared" si="1"/>
        <v>166133</v>
      </c>
      <c r="X41" s="45"/>
    </row>
    <row r="42" spans="3:24" x14ac:dyDescent="0.25"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51">
        <f t="shared" si="0"/>
        <v>0</v>
      </c>
      <c r="W42" s="51">
        <f t="shared" si="1"/>
        <v>166133</v>
      </c>
      <c r="X42" s="45"/>
    </row>
    <row r="43" spans="3:24" x14ac:dyDescent="0.25"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51">
        <f t="shared" si="0"/>
        <v>0</v>
      </c>
      <c r="W43" s="51">
        <f t="shared" si="1"/>
        <v>166133</v>
      </c>
      <c r="X43" s="45"/>
    </row>
    <row r="44" spans="3:24" x14ac:dyDescent="0.25"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51">
        <f t="shared" si="0"/>
        <v>0</v>
      </c>
      <c r="W44" s="51">
        <f t="shared" si="1"/>
        <v>166133</v>
      </c>
      <c r="X44" s="45"/>
    </row>
    <row r="45" spans="3:24" x14ac:dyDescent="0.2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51">
        <f t="shared" si="0"/>
        <v>0</v>
      </c>
      <c r="W45" s="51">
        <f t="shared" si="1"/>
        <v>166133</v>
      </c>
      <c r="X45" s="45"/>
    </row>
    <row r="46" spans="3:24" x14ac:dyDescent="0.25"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51">
        <f t="shared" si="0"/>
        <v>0</v>
      </c>
      <c r="W46" s="51">
        <f t="shared" si="1"/>
        <v>166133</v>
      </c>
      <c r="X46" s="45"/>
    </row>
    <row r="47" spans="3:24" x14ac:dyDescent="0.25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51">
        <f t="shared" si="0"/>
        <v>0</v>
      </c>
      <c r="W47" s="51">
        <f t="shared" si="1"/>
        <v>166133</v>
      </c>
      <c r="X47" s="45"/>
    </row>
    <row r="48" spans="3:24" x14ac:dyDescent="0.25"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51">
        <f t="shared" si="0"/>
        <v>0</v>
      </c>
      <c r="W48" s="51">
        <f t="shared" si="1"/>
        <v>166133</v>
      </c>
      <c r="X48" s="45"/>
    </row>
    <row r="49" spans="3:24" x14ac:dyDescent="0.25"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51">
        <f t="shared" si="0"/>
        <v>0</v>
      </c>
      <c r="W49" s="51">
        <f t="shared" si="1"/>
        <v>166133</v>
      </c>
      <c r="X49" s="45"/>
    </row>
    <row r="50" spans="3:24" x14ac:dyDescent="0.25"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51">
        <f t="shared" si="0"/>
        <v>0</v>
      </c>
      <c r="W50" s="51">
        <f t="shared" si="1"/>
        <v>166133</v>
      </c>
      <c r="X50" s="45"/>
    </row>
    <row r="51" spans="3:24" x14ac:dyDescent="0.25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51">
        <f t="shared" si="0"/>
        <v>0</v>
      </c>
      <c r="W51" s="51">
        <f t="shared" si="1"/>
        <v>166133</v>
      </c>
      <c r="X51" s="45"/>
    </row>
    <row r="52" spans="3:24" x14ac:dyDescent="0.25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51">
        <f t="shared" si="0"/>
        <v>0</v>
      </c>
      <c r="W52" s="51">
        <f t="shared" si="1"/>
        <v>166133</v>
      </c>
      <c r="X52" s="45"/>
    </row>
    <row r="53" spans="3:24" x14ac:dyDescent="0.25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51">
        <f t="shared" si="0"/>
        <v>0</v>
      </c>
      <c r="W53" s="51">
        <f t="shared" si="1"/>
        <v>166133</v>
      </c>
      <c r="X53" s="45"/>
    </row>
    <row r="54" spans="3:24" x14ac:dyDescent="0.25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51">
        <f t="shared" si="0"/>
        <v>0</v>
      </c>
      <c r="W54" s="51">
        <f t="shared" si="1"/>
        <v>166133</v>
      </c>
      <c r="X54" s="45"/>
    </row>
    <row r="55" spans="3:24" x14ac:dyDescent="0.2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51">
        <f t="shared" si="0"/>
        <v>0</v>
      </c>
      <c r="W55" s="51">
        <f t="shared" si="1"/>
        <v>166133</v>
      </c>
      <c r="X55" s="45"/>
    </row>
    <row r="56" spans="3:24" x14ac:dyDescent="0.25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51">
        <f t="shared" si="0"/>
        <v>0</v>
      </c>
      <c r="W56" s="51">
        <f t="shared" si="1"/>
        <v>166133</v>
      </c>
      <c r="X56" s="45"/>
    </row>
    <row r="57" spans="3:24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51">
        <f t="shared" si="0"/>
        <v>0</v>
      </c>
      <c r="W57" s="51">
        <f t="shared" si="1"/>
        <v>166133</v>
      </c>
      <c r="X57" s="45"/>
    </row>
    <row r="58" spans="3:24" x14ac:dyDescent="0.25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51">
        <f t="shared" si="0"/>
        <v>0</v>
      </c>
      <c r="W58" s="51">
        <f t="shared" si="1"/>
        <v>166133</v>
      </c>
      <c r="X58" s="45"/>
    </row>
    <row r="59" spans="3:24" x14ac:dyDescent="0.25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51">
        <f t="shared" si="0"/>
        <v>0</v>
      </c>
      <c r="W59" s="51">
        <f t="shared" si="1"/>
        <v>166133</v>
      </c>
      <c r="X59" s="45"/>
    </row>
    <row r="60" spans="3:24" x14ac:dyDescent="0.25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51">
        <f t="shared" si="0"/>
        <v>0</v>
      </c>
      <c r="W60" s="51">
        <f t="shared" si="1"/>
        <v>166133</v>
      </c>
      <c r="X60" s="45"/>
    </row>
    <row r="61" spans="3:24" x14ac:dyDescent="0.25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51">
        <f t="shared" si="0"/>
        <v>0</v>
      </c>
      <c r="W61" s="51">
        <f t="shared" si="1"/>
        <v>166133</v>
      </c>
      <c r="X61" s="45"/>
    </row>
    <row r="62" spans="3:24" x14ac:dyDescent="0.25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51">
        <f t="shared" si="0"/>
        <v>0</v>
      </c>
      <c r="W62" s="51">
        <f t="shared" si="1"/>
        <v>166133</v>
      </c>
      <c r="X62" s="45"/>
    </row>
    <row r="63" spans="3:24" x14ac:dyDescent="0.25"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51">
        <f t="shared" si="0"/>
        <v>0</v>
      </c>
      <c r="W63" s="51">
        <f t="shared" si="1"/>
        <v>166133</v>
      </c>
      <c r="X63" s="45"/>
    </row>
    <row r="64" spans="3:24" x14ac:dyDescent="0.25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51">
        <f t="shared" si="0"/>
        <v>0</v>
      </c>
      <c r="W64" s="51">
        <f t="shared" si="1"/>
        <v>166133</v>
      </c>
      <c r="X64" s="45"/>
    </row>
    <row r="65" spans="3:24" x14ac:dyDescent="0.25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51">
        <f t="shared" si="0"/>
        <v>0</v>
      </c>
      <c r="W65" s="51">
        <f t="shared" si="1"/>
        <v>166133</v>
      </c>
      <c r="X65" s="45"/>
    </row>
    <row r="66" spans="3:24" x14ac:dyDescent="0.25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51">
        <f t="shared" si="0"/>
        <v>0</v>
      </c>
      <c r="W66" s="51">
        <f t="shared" si="1"/>
        <v>166133</v>
      </c>
      <c r="X66" s="45"/>
    </row>
    <row r="67" spans="3:24" x14ac:dyDescent="0.25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51">
        <f t="shared" si="0"/>
        <v>0</v>
      </c>
      <c r="W67" s="51">
        <f t="shared" si="1"/>
        <v>166133</v>
      </c>
      <c r="X67" s="45"/>
    </row>
    <row r="68" spans="3:24" x14ac:dyDescent="0.25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51">
        <f t="shared" si="0"/>
        <v>0</v>
      </c>
      <c r="W68" s="51">
        <f t="shared" si="1"/>
        <v>166133</v>
      </c>
      <c r="X68" s="45"/>
    </row>
    <row r="69" spans="3:24" x14ac:dyDescent="0.25"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51">
        <f t="shared" si="0"/>
        <v>0</v>
      </c>
      <c r="W69" s="51">
        <f t="shared" si="1"/>
        <v>166133</v>
      </c>
      <c r="X69" s="45"/>
    </row>
    <row r="70" spans="3:24" x14ac:dyDescent="0.25"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51">
        <f t="shared" si="0"/>
        <v>0</v>
      </c>
      <c r="W70" s="51">
        <f t="shared" si="1"/>
        <v>166133</v>
      </c>
      <c r="X70" s="45"/>
    </row>
    <row r="71" spans="3:24" x14ac:dyDescent="0.25"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51">
        <f t="shared" si="0"/>
        <v>0</v>
      </c>
      <c r="W71" s="51">
        <f t="shared" si="1"/>
        <v>166133</v>
      </c>
      <c r="X71" s="45"/>
    </row>
    <row r="72" spans="3:24" x14ac:dyDescent="0.25"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51">
        <f t="shared" si="0"/>
        <v>0</v>
      </c>
      <c r="W72" s="51">
        <f t="shared" si="1"/>
        <v>166133</v>
      </c>
      <c r="X72" s="45"/>
    </row>
    <row r="73" spans="3:24" x14ac:dyDescent="0.25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51">
        <f t="shared" si="0"/>
        <v>0</v>
      </c>
      <c r="W73" s="51">
        <f t="shared" si="1"/>
        <v>166133</v>
      </c>
      <c r="X73" s="45"/>
    </row>
    <row r="74" spans="3:24" x14ac:dyDescent="0.25"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51">
        <f t="shared" si="0"/>
        <v>0</v>
      </c>
      <c r="W74" s="51">
        <f t="shared" si="1"/>
        <v>166133</v>
      </c>
      <c r="X74" s="45"/>
    </row>
    <row r="75" spans="3:24" x14ac:dyDescent="0.25"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51">
        <f t="shared" si="0"/>
        <v>0</v>
      </c>
      <c r="W75" s="51">
        <f t="shared" si="1"/>
        <v>166133</v>
      </c>
      <c r="X75" s="45"/>
    </row>
    <row r="76" spans="3:24" x14ac:dyDescent="0.25"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51">
        <f t="shared" si="0"/>
        <v>0</v>
      </c>
      <c r="W76" s="51">
        <f t="shared" si="1"/>
        <v>166133</v>
      </c>
      <c r="X76" s="45"/>
    </row>
    <row r="77" spans="3:24" x14ac:dyDescent="0.25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51">
        <f t="shared" si="0"/>
        <v>0</v>
      </c>
      <c r="W77" s="51">
        <f t="shared" si="1"/>
        <v>166133</v>
      </c>
      <c r="X77" s="45"/>
    </row>
    <row r="78" spans="3:24" x14ac:dyDescent="0.25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51">
        <f t="shared" si="0"/>
        <v>0</v>
      </c>
      <c r="W78" s="51">
        <f t="shared" si="1"/>
        <v>166133</v>
      </c>
      <c r="X78" s="45"/>
    </row>
    <row r="79" spans="3:24" x14ac:dyDescent="0.25"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51">
        <f t="shared" si="0"/>
        <v>0</v>
      </c>
      <c r="W79" s="51">
        <f t="shared" si="1"/>
        <v>166133</v>
      </c>
      <c r="X79" s="45"/>
    </row>
    <row r="80" spans="3:24" x14ac:dyDescent="0.25"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51">
        <f t="shared" si="0"/>
        <v>0</v>
      </c>
      <c r="W80" s="51">
        <f t="shared" si="1"/>
        <v>166133</v>
      </c>
      <c r="X80" s="45"/>
    </row>
    <row r="81" spans="3:24" x14ac:dyDescent="0.25"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51">
        <f t="shared" si="0"/>
        <v>0</v>
      </c>
      <c r="W81" s="51">
        <f t="shared" si="1"/>
        <v>166133</v>
      </c>
      <c r="X81" s="45"/>
    </row>
    <row r="82" spans="3:24" x14ac:dyDescent="0.25"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51">
        <f t="shared" si="0"/>
        <v>0</v>
      </c>
      <c r="W82" s="51">
        <f t="shared" si="1"/>
        <v>166133</v>
      </c>
      <c r="X82" s="45"/>
    </row>
    <row r="83" spans="3:24" x14ac:dyDescent="0.25"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51">
        <f t="shared" si="0"/>
        <v>0</v>
      </c>
      <c r="W83" s="51">
        <f t="shared" si="1"/>
        <v>166133</v>
      </c>
      <c r="X83" s="45"/>
    </row>
    <row r="84" spans="3:24" x14ac:dyDescent="0.25"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51">
        <f t="shared" si="0"/>
        <v>0</v>
      </c>
      <c r="W84" s="51">
        <f t="shared" si="1"/>
        <v>166133</v>
      </c>
      <c r="X84" s="45"/>
    </row>
    <row r="85" spans="3:24" x14ac:dyDescent="0.25"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51">
        <f t="shared" si="0"/>
        <v>0</v>
      </c>
      <c r="W85" s="51">
        <f t="shared" si="1"/>
        <v>166133</v>
      </c>
      <c r="X85" s="45"/>
    </row>
    <row r="86" spans="3:24" x14ac:dyDescent="0.25"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51">
        <f t="shared" si="0"/>
        <v>0</v>
      </c>
      <c r="W86" s="51">
        <f t="shared" si="1"/>
        <v>166133</v>
      </c>
      <c r="X86" s="45"/>
    </row>
    <row r="87" spans="3:24" x14ac:dyDescent="0.25"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51">
        <f t="shared" si="0"/>
        <v>0</v>
      </c>
      <c r="W87" s="51">
        <f t="shared" si="1"/>
        <v>166133</v>
      </c>
      <c r="X87" s="45"/>
    </row>
    <row r="88" spans="3:24" x14ac:dyDescent="0.25"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51">
        <f t="shared" si="0"/>
        <v>0</v>
      </c>
      <c r="W88" s="51">
        <f t="shared" si="1"/>
        <v>166133</v>
      </c>
      <c r="X88" s="45"/>
    </row>
    <row r="89" spans="3:24" x14ac:dyDescent="0.25"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51">
        <f t="shared" si="0"/>
        <v>0</v>
      </c>
      <c r="W89" s="51">
        <f t="shared" si="1"/>
        <v>166133</v>
      </c>
      <c r="X89" s="45"/>
    </row>
    <row r="90" spans="3:24" x14ac:dyDescent="0.25"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51">
        <f t="shared" si="0"/>
        <v>0</v>
      </c>
      <c r="W90" s="51">
        <f t="shared" si="1"/>
        <v>166133</v>
      </c>
      <c r="X90" s="45"/>
    </row>
    <row r="91" spans="3:24" x14ac:dyDescent="0.25"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51">
        <f t="shared" si="0"/>
        <v>0</v>
      </c>
      <c r="W91" s="51">
        <f t="shared" si="1"/>
        <v>166133</v>
      </c>
      <c r="X91" s="45"/>
    </row>
    <row r="92" spans="3:24" x14ac:dyDescent="0.25"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51">
        <f t="shared" si="0"/>
        <v>0</v>
      </c>
      <c r="W92" s="51">
        <f t="shared" si="1"/>
        <v>166133</v>
      </c>
      <c r="X92" s="45"/>
    </row>
    <row r="93" spans="3:24" x14ac:dyDescent="0.25"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51">
        <f t="shared" si="0"/>
        <v>0</v>
      </c>
      <c r="W93" s="51">
        <f t="shared" si="1"/>
        <v>166133</v>
      </c>
      <c r="X93" s="45"/>
    </row>
    <row r="94" spans="3:24" x14ac:dyDescent="0.25"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51">
        <f t="shared" si="0"/>
        <v>0</v>
      </c>
      <c r="W94" s="51">
        <f t="shared" si="1"/>
        <v>166133</v>
      </c>
      <c r="X94" s="45"/>
    </row>
    <row r="95" spans="3:24" x14ac:dyDescent="0.25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51">
        <f t="shared" si="0"/>
        <v>0</v>
      </c>
      <c r="W95" s="51">
        <f t="shared" si="1"/>
        <v>166133</v>
      </c>
      <c r="X95" s="45"/>
    </row>
    <row r="96" spans="3:24" x14ac:dyDescent="0.25"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51">
        <f t="shared" si="0"/>
        <v>0</v>
      </c>
      <c r="W96" s="51">
        <f t="shared" si="1"/>
        <v>166133</v>
      </c>
      <c r="X96" s="45"/>
    </row>
    <row r="97" spans="3:24" x14ac:dyDescent="0.25"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51">
        <f t="shared" si="0"/>
        <v>0</v>
      </c>
      <c r="W97" s="51">
        <f t="shared" si="1"/>
        <v>166133</v>
      </c>
      <c r="X97" s="45"/>
    </row>
    <row r="98" spans="3:24" x14ac:dyDescent="0.25"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U98" s="65"/>
      <c r="V98" s="51">
        <f>SUM(E98:U98)</f>
        <v>0</v>
      </c>
      <c r="W98" s="51">
        <f t="shared" si="1"/>
        <v>166133</v>
      </c>
      <c r="X98" s="45"/>
    </row>
    <row r="99" spans="3:24" x14ac:dyDescent="0.25"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51">
        <f t="shared" si="0"/>
        <v>0</v>
      </c>
      <c r="W99" s="51">
        <f t="shared" si="1"/>
        <v>166133</v>
      </c>
      <c r="X99" s="45"/>
    </row>
    <row r="100" spans="3:24" x14ac:dyDescent="0.25"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51">
        <f t="shared" si="0"/>
        <v>0</v>
      </c>
      <c r="W100" s="51">
        <f t="shared" si="1"/>
        <v>166133</v>
      </c>
      <c r="X100" s="45"/>
    </row>
    <row r="101" spans="3:24" x14ac:dyDescent="0.25"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51">
        <f t="shared" si="0"/>
        <v>0</v>
      </c>
      <c r="W101" s="51">
        <f t="shared" si="1"/>
        <v>166133</v>
      </c>
      <c r="X101" s="45"/>
    </row>
    <row r="102" spans="3:24" x14ac:dyDescent="0.25"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51">
        <f t="shared" si="0"/>
        <v>0</v>
      </c>
      <c r="W102" s="51">
        <f t="shared" si="1"/>
        <v>166133</v>
      </c>
      <c r="X102" s="114"/>
    </row>
    <row r="103" spans="3:24" x14ac:dyDescent="0.25"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51">
        <f t="shared" si="0"/>
        <v>0</v>
      </c>
      <c r="W103" s="51">
        <f t="shared" si="1"/>
        <v>166133</v>
      </c>
      <c r="X103" s="45"/>
    </row>
    <row r="104" spans="3:24" x14ac:dyDescent="0.25"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51">
        <f t="shared" si="0"/>
        <v>0</v>
      </c>
      <c r="W104" s="51">
        <f t="shared" si="1"/>
        <v>166133</v>
      </c>
      <c r="X104" s="45"/>
    </row>
    <row r="105" spans="3:24" x14ac:dyDescent="0.25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51">
        <f t="shared" si="0"/>
        <v>0</v>
      </c>
      <c r="W105" s="51">
        <f t="shared" si="1"/>
        <v>166133</v>
      </c>
      <c r="X105" s="45"/>
    </row>
    <row r="106" spans="3:24" x14ac:dyDescent="0.25">
      <c r="C106" s="61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51">
        <f t="shared" si="0"/>
        <v>0</v>
      </c>
      <c r="W106" s="51">
        <f t="shared" si="1"/>
        <v>166133</v>
      </c>
      <c r="X106" s="45"/>
    </row>
    <row r="107" spans="3:24" x14ac:dyDescent="0.25"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51">
        <f t="shared" si="0"/>
        <v>0</v>
      </c>
      <c r="W107" s="51">
        <f t="shared" si="1"/>
        <v>166133</v>
      </c>
      <c r="X107" s="45"/>
    </row>
    <row r="108" spans="3:24" x14ac:dyDescent="0.25"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51">
        <f t="shared" si="0"/>
        <v>0</v>
      </c>
      <c r="W108" s="51">
        <f t="shared" si="1"/>
        <v>166133</v>
      </c>
      <c r="X108" s="45"/>
    </row>
    <row r="109" spans="3:24" x14ac:dyDescent="0.25"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51">
        <f t="shared" si="0"/>
        <v>0</v>
      </c>
      <c r="W109" s="51">
        <f t="shared" si="1"/>
        <v>166133</v>
      </c>
      <c r="X109" s="45"/>
    </row>
    <row r="110" spans="3:24" x14ac:dyDescent="0.25"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51">
        <f t="shared" si="0"/>
        <v>0</v>
      </c>
      <c r="W110" s="51">
        <f t="shared" si="1"/>
        <v>166133</v>
      </c>
      <c r="X110" s="45"/>
    </row>
    <row r="111" spans="3:24" x14ac:dyDescent="0.25"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51">
        <f t="shared" si="0"/>
        <v>0</v>
      </c>
      <c r="W111" s="51">
        <f t="shared" si="1"/>
        <v>166133</v>
      </c>
      <c r="X111" s="45"/>
    </row>
    <row r="112" spans="3:24" x14ac:dyDescent="0.25"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51">
        <f t="shared" si="0"/>
        <v>0</v>
      </c>
      <c r="W112" s="51">
        <f t="shared" si="1"/>
        <v>166133</v>
      </c>
      <c r="X112" s="45"/>
    </row>
    <row r="113" spans="3:24" x14ac:dyDescent="0.25"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51">
        <f t="shared" si="0"/>
        <v>0</v>
      </c>
      <c r="W113" s="51">
        <f t="shared" si="1"/>
        <v>166133</v>
      </c>
      <c r="X113" s="45"/>
    </row>
    <row r="114" spans="3:24" x14ac:dyDescent="0.25"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51">
        <f t="shared" si="0"/>
        <v>0</v>
      </c>
      <c r="W114" s="51">
        <f t="shared" si="1"/>
        <v>166133</v>
      </c>
      <c r="X114" s="45"/>
    </row>
    <row r="115" spans="3:24" x14ac:dyDescent="0.25"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51">
        <f t="shared" si="0"/>
        <v>0</v>
      </c>
      <c r="W115" s="51">
        <f t="shared" si="1"/>
        <v>166133</v>
      </c>
      <c r="X115" s="45"/>
    </row>
    <row r="116" spans="3:24" x14ac:dyDescent="0.25"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51">
        <f t="shared" si="0"/>
        <v>0</v>
      </c>
      <c r="W116" s="51">
        <f t="shared" si="1"/>
        <v>166133</v>
      </c>
      <c r="X116" s="45"/>
    </row>
    <row r="117" spans="3:24" x14ac:dyDescent="0.25"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>
        <f t="shared" ref="V117:V180" si="2">SUM(E117:U117)</f>
        <v>0</v>
      </c>
      <c r="W117" s="65">
        <f t="shared" ref="W117:W180" si="3">W116+V117</f>
        <v>166133</v>
      </c>
      <c r="X117" s="114"/>
    </row>
    <row r="118" spans="3:24" x14ac:dyDescent="0.25"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51">
        <f t="shared" si="2"/>
        <v>0</v>
      </c>
      <c r="W118" s="51">
        <f t="shared" si="3"/>
        <v>166133</v>
      </c>
      <c r="X118" s="45"/>
    </row>
    <row r="119" spans="3:24" x14ac:dyDescent="0.25"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51">
        <f t="shared" si="2"/>
        <v>0</v>
      </c>
      <c r="W119" s="51">
        <f t="shared" si="3"/>
        <v>166133</v>
      </c>
      <c r="X119" s="45"/>
    </row>
    <row r="120" spans="3:24" x14ac:dyDescent="0.25"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51">
        <f t="shared" si="2"/>
        <v>0</v>
      </c>
      <c r="W120" s="51">
        <f t="shared" si="3"/>
        <v>166133</v>
      </c>
      <c r="X120" s="45"/>
    </row>
    <row r="121" spans="3:24" x14ac:dyDescent="0.25"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51">
        <f t="shared" si="2"/>
        <v>0</v>
      </c>
      <c r="W121" s="51">
        <f t="shared" si="3"/>
        <v>166133</v>
      </c>
      <c r="X121" s="45"/>
    </row>
    <row r="122" spans="3:24" x14ac:dyDescent="0.25"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51">
        <f t="shared" si="2"/>
        <v>0</v>
      </c>
      <c r="W122" s="51">
        <f t="shared" si="3"/>
        <v>166133</v>
      </c>
      <c r="X122" s="45"/>
    </row>
    <row r="123" spans="3:24" x14ac:dyDescent="0.25"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51">
        <f t="shared" si="2"/>
        <v>0</v>
      </c>
      <c r="W123" s="51">
        <f t="shared" si="3"/>
        <v>166133</v>
      </c>
      <c r="X123" s="45"/>
    </row>
    <row r="124" spans="3:24" x14ac:dyDescent="0.25"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51">
        <f t="shared" si="2"/>
        <v>0</v>
      </c>
      <c r="W124" s="51">
        <f t="shared" si="3"/>
        <v>166133</v>
      </c>
      <c r="X124" s="45"/>
    </row>
    <row r="125" spans="3:24" x14ac:dyDescent="0.25"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51">
        <f t="shared" si="2"/>
        <v>0</v>
      </c>
      <c r="W125" s="51">
        <f t="shared" si="3"/>
        <v>166133</v>
      </c>
      <c r="X125" s="45"/>
    </row>
    <row r="126" spans="3:24" x14ac:dyDescent="0.25"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51">
        <f t="shared" si="2"/>
        <v>0</v>
      </c>
      <c r="W126" s="51">
        <f t="shared" si="3"/>
        <v>166133</v>
      </c>
      <c r="X126" s="45"/>
    </row>
    <row r="127" spans="3:24" x14ac:dyDescent="0.25"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51">
        <f t="shared" si="2"/>
        <v>0</v>
      </c>
      <c r="W127" s="51">
        <f t="shared" si="3"/>
        <v>166133</v>
      </c>
      <c r="X127" s="45"/>
    </row>
    <row r="128" spans="3:24" x14ac:dyDescent="0.25"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51">
        <f t="shared" si="2"/>
        <v>0</v>
      </c>
      <c r="W128" s="51">
        <f t="shared" si="3"/>
        <v>166133</v>
      </c>
      <c r="X128" s="45"/>
    </row>
    <row r="129" spans="3:24" x14ac:dyDescent="0.25"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51">
        <f t="shared" si="2"/>
        <v>0</v>
      </c>
      <c r="W129" s="51">
        <f t="shared" si="3"/>
        <v>166133</v>
      </c>
      <c r="X129" s="45"/>
    </row>
    <row r="130" spans="3:24" x14ac:dyDescent="0.25"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51">
        <f t="shared" si="2"/>
        <v>0</v>
      </c>
      <c r="W130" s="51">
        <f t="shared" si="3"/>
        <v>166133</v>
      </c>
      <c r="X130" s="45"/>
    </row>
    <row r="131" spans="3:24" x14ac:dyDescent="0.25"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51">
        <f t="shared" si="2"/>
        <v>0</v>
      </c>
      <c r="W131" s="51">
        <f t="shared" si="3"/>
        <v>166133</v>
      </c>
      <c r="X131" s="45"/>
    </row>
    <row r="132" spans="3:24" x14ac:dyDescent="0.25"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51">
        <f t="shared" si="2"/>
        <v>0</v>
      </c>
      <c r="W132" s="51">
        <f t="shared" si="3"/>
        <v>166133</v>
      </c>
      <c r="X132" s="45"/>
    </row>
    <row r="133" spans="3:24" x14ac:dyDescent="0.25"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51">
        <f t="shared" si="2"/>
        <v>0</v>
      </c>
      <c r="W133" s="51">
        <f t="shared" si="3"/>
        <v>166133</v>
      </c>
      <c r="X133" s="45"/>
    </row>
    <row r="134" spans="3:24" x14ac:dyDescent="0.25"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51">
        <f t="shared" si="2"/>
        <v>0</v>
      </c>
      <c r="W134" s="51">
        <f t="shared" si="3"/>
        <v>166133</v>
      </c>
      <c r="X134" s="45"/>
    </row>
    <row r="135" spans="3:24" x14ac:dyDescent="0.25"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51">
        <f t="shared" si="2"/>
        <v>0</v>
      </c>
      <c r="W135" s="51">
        <f t="shared" si="3"/>
        <v>166133</v>
      </c>
      <c r="X135" s="45"/>
    </row>
    <row r="136" spans="3:24" x14ac:dyDescent="0.25"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51">
        <f t="shared" si="2"/>
        <v>0</v>
      </c>
      <c r="W136" s="51">
        <f t="shared" si="3"/>
        <v>166133</v>
      </c>
      <c r="X136" s="45"/>
    </row>
    <row r="137" spans="3:24" x14ac:dyDescent="0.25"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51">
        <f t="shared" si="2"/>
        <v>0</v>
      </c>
      <c r="W137" s="51">
        <f t="shared" si="3"/>
        <v>166133</v>
      </c>
      <c r="X137" s="45"/>
    </row>
    <row r="138" spans="3:24" x14ac:dyDescent="0.25"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51">
        <f t="shared" si="2"/>
        <v>0</v>
      </c>
      <c r="W138" s="51">
        <f t="shared" si="3"/>
        <v>166133</v>
      </c>
      <c r="X138" s="45"/>
    </row>
    <row r="139" spans="3:24" x14ac:dyDescent="0.25"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51">
        <f t="shared" si="2"/>
        <v>0</v>
      </c>
      <c r="W139" s="51">
        <f t="shared" si="3"/>
        <v>166133</v>
      </c>
      <c r="X139" s="45"/>
    </row>
    <row r="140" spans="3:24" x14ac:dyDescent="0.25"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51">
        <f t="shared" si="2"/>
        <v>0</v>
      </c>
      <c r="W140" s="51">
        <f t="shared" si="3"/>
        <v>166133</v>
      </c>
      <c r="X140" s="45"/>
    </row>
    <row r="141" spans="3:24" x14ac:dyDescent="0.25"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51">
        <f t="shared" si="2"/>
        <v>0</v>
      </c>
      <c r="W141" s="51">
        <f t="shared" si="3"/>
        <v>166133</v>
      </c>
      <c r="X141" s="45"/>
    </row>
    <row r="142" spans="3:24" x14ac:dyDescent="0.25"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51">
        <f t="shared" si="2"/>
        <v>0</v>
      </c>
      <c r="W142" s="51">
        <f t="shared" si="3"/>
        <v>166133</v>
      </c>
      <c r="X142" s="45"/>
    </row>
    <row r="143" spans="3:24" x14ac:dyDescent="0.25"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51">
        <f t="shared" si="2"/>
        <v>0</v>
      </c>
      <c r="W143" s="51">
        <f t="shared" si="3"/>
        <v>166133</v>
      </c>
      <c r="X143" s="45"/>
    </row>
    <row r="144" spans="3:24" x14ac:dyDescent="0.25"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51">
        <f t="shared" si="2"/>
        <v>0</v>
      </c>
      <c r="W144" s="51">
        <f t="shared" si="3"/>
        <v>166133</v>
      </c>
      <c r="X144" s="45"/>
    </row>
    <row r="145" spans="3:24" x14ac:dyDescent="0.25"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51">
        <f t="shared" si="2"/>
        <v>0</v>
      </c>
      <c r="W145" s="51">
        <f t="shared" si="3"/>
        <v>166133</v>
      </c>
      <c r="X145" s="45"/>
    </row>
    <row r="146" spans="3:24" x14ac:dyDescent="0.25"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51">
        <f t="shared" si="2"/>
        <v>0</v>
      </c>
      <c r="W146" s="51">
        <f t="shared" si="3"/>
        <v>166133</v>
      </c>
      <c r="X146" s="114"/>
    </row>
    <row r="147" spans="3:24" x14ac:dyDescent="0.25"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51">
        <f t="shared" si="2"/>
        <v>0</v>
      </c>
      <c r="W147" s="51">
        <f t="shared" si="3"/>
        <v>166133</v>
      </c>
      <c r="X147" s="45"/>
    </row>
    <row r="148" spans="3:24" x14ac:dyDescent="0.25"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51">
        <f t="shared" si="2"/>
        <v>0</v>
      </c>
      <c r="W148" s="51">
        <f t="shared" si="3"/>
        <v>166133</v>
      </c>
      <c r="X148" s="114"/>
    </row>
    <row r="149" spans="3:24" x14ac:dyDescent="0.25"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51">
        <f t="shared" si="2"/>
        <v>0</v>
      </c>
      <c r="W149" s="51">
        <f t="shared" si="3"/>
        <v>166133</v>
      </c>
      <c r="X149" s="45"/>
    </row>
    <row r="150" spans="3:24" x14ac:dyDescent="0.25"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51">
        <f t="shared" si="2"/>
        <v>0</v>
      </c>
      <c r="W150" s="51">
        <f t="shared" si="3"/>
        <v>166133</v>
      </c>
      <c r="X150" s="45"/>
    </row>
    <row r="151" spans="3:24" x14ac:dyDescent="0.25"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51">
        <f t="shared" si="2"/>
        <v>0</v>
      </c>
      <c r="W151" s="51">
        <f t="shared" si="3"/>
        <v>166133</v>
      </c>
      <c r="X151" s="45"/>
    </row>
    <row r="152" spans="3:24" x14ac:dyDescent="0.25"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51">
        <f t="shared" si="2"/>
        <v>0</v>
      </c>
      <c r="W152" s="51">
        <f t="shared" si="3"/>
        <v>166133</v>
      </c>
      <c r="X152" s="45"/>
    </row>
    <row r="153" spans="3:24" x14ac:dyDescent="0.25"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51">
        <f t="shared" si="2"/>
        <v>0</v>
      </c>
      <c r="W153" s="51">
        <f t="shared" si="3"/>
        <v>166133</v>
      </c>
      <c r="X153" s="45"/>
    </row>
    <row r="154" spans="3:24" x14ac:dyDescent="0.25"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51">
        <f t="shared" si="2"/>
        <v>0</v>
      </c>
      <c r="W154" s="51">
        <f t="shared" si="3"/>
        <v>166133</v>
      </c>
      <c r="X154" s="45"/>
    </row>
    <row r="155" spans="3:24" x14ac:dyDescent="0.25"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51">
        <f t="shared" si="2"/>
        <v>0</v>
      </c>
      <c r="W155" s="51">
        <f t="shared" si="3"/>
        <v>166133</v>
      </c>
      <c r="X155" s="45"/>
    </row>
    <row r="156" spans="3:24" x14ac:dyDescent="0.25"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51">
        <f t="shared" si="2"/>
        <v>0</v>
      </c>
      <c r="W156" s="51">
        <f t="shared" si="3"/>
        <v>166133</v>
      </c>
      <c r="X156" s="45"/>
    </row>
    <row r="157" spans="3:24" x14ac:dyDescent="0.25"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51">
        <f t="shared" si="2"/>
        <v>0</v>
      </c>
      <c r="W157" s="51">
        <f t="shared" si="3"/>
        <v>166133</v>
      </c>
      <c r="X157" s="45"/>
    </row>
    <row r="158" spans="3:24" x14ac:dyDescent="0.25"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51">
        <f t="shared" si="2"/>
        <v>0</v>
      </c>
      <c r="W158" s="51">
        <f t="shared" si="3"/>
        <v>166133</v>
      </c>
      <c r="X158" s="45"/>
    </row>
    <row r="159" spans="3:24" x14ac:dyDescent="0.25"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51">
        <f t="shared" si="2"/>
        <v>0</v>
      </c>
      <c r="W159" s="51">
        <f t="shared" si="3"/>
        <v>166133</v>
      </c>
      <c r="X159" s="45"/>
    </row>
    <row r="160" spans="3:24" x14ac:dyDescent="0.25"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51">
        <f t="shared" si="2"/>
        <v>0</v>
      </c>
      <c r="W160" s="51">
        <f t="shared" si="3"/>
        <v>166133</v>
      </c>
      <c r="X160" s="45"/>
    </row>
    <row r="161" spans="3:24" x14ac:dyDescent="0.25"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51">
        <f t="shared" si="2"/>
        <v>0</v>
      </c>
      <c r="W161" s="51">
        <f t="shared" si="3"/>
        <v>166133</v>
      </c>
      <c r="X161" s="45"/>
    </row>
    <row r="162" spans="3:24" x14ac:dyDescent="0.25"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51">
        <f t="shared" si="2"/>
        <v>0</v>
      </c>
      <c r="W162" s="51">
        <f t="shared" si="3"/>
        <v>166133</v>
      </c>
      <c r="X162" s="45"/>
    </row>
    <row r="163" spans="3:24" x14ac:dyDescent="0.25"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51">
        <f t="shared" si="2"/>
        <v>0</v>
      </c>
      <c r="W163" s="51">
        <f t="shared" si="3"/>
        <v>166133</v>
      </c>
      <c r="X163" s="45"/>
    </row>
    <row r="164" spans="3:24" x14ac:dyDescent="0.25"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51">
        <f t="shared" si="2"/>
        <v>0</v>
      </c>
      <c r="W164" s="51">
        <f t="shared" si="3"/>
        <v>166133</v>
      </c>
      <c r="X164" s="45"/>
    </row>
    <row r="165" spans="3:24" x14ac:dyDescent="0.25"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51">
        <f t="shared" si="2"/>
        <v>0</v>
      </c>
      <c r="W165" s="51">
        <f t="shared" si="3"/>
        <v>166133</v>
      </c>
      <c r="X165" s="45"/>
    </row>
    <row r="166" spans="3:24" x14ac:dyDescent="0.25"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51">
        <f t="shared" si="2"/>
        <v>0</v>
      </c>
      <c r="W166" s="51">
        <f t="shared" si="3"/>
        <v>166133</v>
      </c>
      <c r="X166" s="45"/>
    </row>
    <row r="167" spans="3:24" x14ac:dyDescent="0.25"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51">
        <f t="shared" si="2"/>
        <v>0</v>
      </c>
      <c r="W167" s="51">
        <f t="shared" si="3"/>
        <v>166133</v>
      </c>
      <c r="X167" s="45"/>
    </row>
    <row r="168" spans="3:24" x14ac:dyDescent="0.25"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51">
        <f t="shared" si="2"/>
        <v>0</v>
      </c>
      <c r="W168" s="51">
        <f t="shared" si="3"/>
        <v>166133</v>
      </c>
      <c r="X168" s="45"/>
    </row>
    <row r="169" spans="3:24" x14ac:dyDescent="0.25"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51">
        <f t="shared" si="2"/>
        <v>0</v>
      </c>
      <c r="W169" s="51">
        <f t="shared" si="3"/>
        <v>166133</v>
      </c>
      <c r="X169" s="45"/>
    </row>
    <row r="170" spans="3:24" x14ac:dyDescent="0.25"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51">
        <f t="shared" si="2"/>
        <v>0</v>
      </c>
      <c r="W170" s="51">
        <f t="shared" si="3"/>
        <v>166133</v>
      </c>
      <c r="X170" s="114"/>
    </row>
    <row r="171" spans="3:24" x14ac:dyDescent="0.25"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51">
        <f t="shared" si="2"/>
        <v>0</v>
      </c>
      <c r="W171" s="51">
        <f t="shared" si="3"/>
        <v>166133</v>
      </c>
      <c r="X171" s="45"/>
    </row>
    <row r="172" spans="3:24" x14ac:dyDescent="0.25"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51">
        <f t="shared" si="2"/>
        <v>0</v>
      </c>
      <c r="W172" s="51">
        <f t="shared" si="3"/>
        <v>166133</v>
      </c>
      <c r="X172" s="45"/>
    </row>
    <row r="173" spans="3:24" x14ac:dyDescent="0.25"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51">
        <f t="shared" si="2"/>
        <v>0</v>
      </c>
      <c r="W173" s="51">
        <f t="shared" si="3"/>
        <v>166133</v>
      </c>
      <c r="X173" s="45"/>
    </row>
    <row r="174" spans="3:24" x14ac:dyDescent="0.25"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51">
        <f t="shared" si="2"/>
        <v>0</v>
      </c>
      <c r="W174" s="51">
        <f t="shared" si="3"/>
        <v>166133</v>
      </c>
      <c r="X174" s="45"/>
    </row>
    <row r="175" spans="3:24" x14ac:dyDescent="0.25"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51">
        <f t="shared" si="2"/>
        <v>0</v>
      </c>
      <c r="W175" s="51">
        <f t="shared" si="3"/>
        <v>166133</v>
      </c>
      <c r="X175" s="45"/>
    </row>
    <row r="176" spans="3:24" x14ac:dyDescent="0.25"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51">
        <f t="shared" si="2"/>
        <v>0</v>
      </c>
      <c r="W176" s="51">
        <f t="shared" si="3"/>
        <v>166133</v>
      </c>
      <c r="X176" s="45"/>
    </row>
    <row r="177" spans="3:24" x14ac:dyDescent="0.25"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51">
        <f t="shared" si="2"/>
        <v>0</v>
      </c>
      <c r="W177" s="51">
        <f t="shared" si="3"/>
        <v>166133</v>
      </c>
      <c r="X177" s="45"/>
    </row>
    <row r="178" spans="3:24" x14ac:dyDescent="0.25"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51">
        <f t="shared" si="2"/>
        <v>0</v>
      </c>
      <c r="W178" s="51">
        <f t="shared" si="3"/>
        <v>166133</v>
      </c>
      <c r="X178" s="45"/>
    </row>
    <row r="179" spans="3:24" x14ac:dyDescent="0.25"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51">
        <f t="shared" si="2"/>
        <v>0</v>
      </c>
      <c r="W179" s="51">
        <f t="shared" si="3"/>
        <v>166133</v>
      </c>
      <c r="X179" s="45"/>
    </row>
    <row r="180" spans="3:24" x14ac:dyDescent="0.25"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51">
        <f t="shared" si="2"/>
        <v>0</v>
      </c>
      <c r="W180" s="51">
        <f t="shared" si="3"/>
        <v>166133</v>
      </c>
      <c r="X180" s="45"/>
    </row>
    <row r="181" spans="3:24" x14ac:dyDescent="0.25"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51">
        <f t="shared" ref="V181:V244" si="4">SUM(E181:U181)</f>
        <v>0</v>
      </c>
      <c r="W181" s="51">
        <f t="shared" ref="W181:W244" si="5">W180+V181</f>
        <v>166133</v>
      </c>
      <c r="X181" s="45"/>
    </row>
    <row r="182" spans="3:24" x14ac:dyDescent="0.25"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51">
        <f t="shared" si="4"/>
        <v>0</v>
      </c>
      <c r="W182" s="51">
        <f t="shared" si="5"/>
        <v>166133</v>
      </c>
      <c r="X182" s="45"/>
    </row>
    <row r="183" spans="3:24" x14ac:dyDescent="0.25"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51">
        <f t="shared" si="4"/>
        <v>0</v>
      </c>
      <c r="W183" s="51">
        <f t="shared" si="5"/>
        <v>166133</v>
      </c>
      <c r="X183" s="45"/>
    </row>
    <row r="184" spans="3:24" x14ac:dyDescent="0.25"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51">
        <f t="shared" si="4"/>
        <v>0</v>
      </c>
      <c r="W184" s="51">
        <f t="shared" si="5"/>
        <v>166133</v>
      </c>
      <c r="X184" s="45"/>
    </row>
    <row r="185" spans="3:24" x14ac:dyDescent="0.25"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51">
        <f t="shared" si="4"/>
        <v>0</v>
      </c>
      <c r="W185" s="51">
        <f t="shared" si="5"/>
        <v>166133</v>
      </c>
      <c r="X185" s="45"/>
    </row>
    <row r="186" spans="3:24" x14ac:dyDescent="0.25"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51">
        <f t="shared" si="4"/>
        <v>0</v>
      </c>
      <c r="W186" s="51">
        <f t="shared" si="5"/>
        <v>166133</v>
      </c>
      <c r="X186" s="45"/>
    </row>
    <row r="187" spans="3:24" x14ac:dyDescent="0.25"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51">
        <f t="shared" si="4"/>
        <v>0</v>
      </c>
      <c r="W187" s="51">
        <f t="shared" si="5"/>
        <v>166133</v>
      </c>
      <c r="X187" s="45"/>
    </row>
    <row r="188" spans="3:24" x14ac:dyDescent="0.25"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51">
        <f t="shared" si="4"/>
        <v>0</v>
      </c>
      <c r="W188" s="51">
        <f t="shared" si="5"/>
        <v>166133</v>
      </c>
      <c r="X188" s="45"/>
    </row>
    <row r="189" spans="3:24" x14ac:dyDescent="0.25"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51">
        <f t="shared" si="4"/>
        <v>0</v>
      </c>
      <c r="W189" s="51">
        <f t="shared" si="5"/>
        <v>166133</v>
      </c>
      <c r="X189" s="45"/>
    </row>
    <row r="190" spans="3:24" x14ac:dyDescent="0.25"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51">
        <f t="shared" si="4"/>
        <v>0</v>
      </c>
      <c r="W190" s="51">
        <f t="shared" si="5"/>
        <v>166133</v>
      </c>
      <c r="X190" s="45"/>
    </row>
    <row r="191" spans="3:24" x14ac:dyDescent="0.25"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51">
        <f t="shared" si="4"/>
        <v>0</v>
      </c>
      <c r="W191" s="51">
        <f t="shared" si="5"/>
        <v>166133</v>
      </c>
      <c r="X191" s="45"/>
    </row>
    <row r="192" spans="3:24" x14ac:dyDescent="0.25"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51">
        <f t="shared" si="4"/>
        <v>0</v>
      </c>
      <c r="W192" s="51">
        <f t="shared" si="5"/>
        <v>166133</v>
      </c>
      <c r="X192" s="45"/>
    </row>
    <row r="193" spans="3:24" x14ac:dyDescent="0.25"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51">
        <f t="shared" si="4"/>
        <v>0</v>
      </c>
      <c r="W193" s="51">
        <f t="shared" si="5"/>
        <v>166133</v>
      </c>
      <c r="X193" s="114"/>
    </row>
    <row r="194" spans="3:24" x14ac:dyDescent="0.25"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51">
        <f t="shared" si="4"/>
        <v>0</v>
      </c>
      <c r="W194" s="51">
        <f t="shared" si="5"/>
        <v>166133</v>
      </c>
      <c r="X194" s="45"/>
    </row>
    <row r="195" spans="3:24" x14ac:dyDescent="0.25"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51">
        <f t="shared" si="4"/>
        <v>0</v>
      </c>
      <c r="W195" s="51">
        <f t="shared" si="5"/>
        <v>166133</v>
      </c>
      <c r="X195" s="45"/>
    </row>
    <row r="196" spans="3:24" x14ac:dyDescent="0.25"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51">
        <f t="shared" si="4"/>
        <v>0</v>
      </c>
      <c r="W196" s="51">
        <f t="shared" si="5"/>
        <v>166133</v>
      </c>
      <c r="X196" s="45"/>
    </row>
    <row r="197" spans="3:24" x14ac:dyDescent="0.25"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51">
        <f t="shared" si="4"/>
        <v>0</v>
      </c>
      <c r="W197" s="51">
        <f t="shared" si="5"/>
        <v>166133</v>
      </c>
      <c r="X197" s="45"/>
    </row>
    <row r="198" spans="3:24" x14ac:dyDescent="0.25"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51">
        <f t="shared" si="4"/>
        <v>0</v>
      </c>
      <c r="W198" s="51">
        <f t="shared" si="5"/>
        <v>166133</v>
      </c>
      <c r="X198" s="45"/>
    </row>
    <row r="199" spans="3:24" x14ac:dyDescent="0.25"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51">
        <f t="shared" si="4"/>
        <v>0</v>
      </c>
      <c r="W199" s="51">
        <f t="shared" si="5"/>
        <v>166133</v>
      </c>
      <c r="X199" s="45"/>
    </row>
    <row r="200" spans="3:24" x14ac:dyDescent="0.25"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51">
        <f t="shared" si="4"/>
        <v>0</v>
      </c>
      <c r="W200" s="51">
        <f t="shared" si="5"/>
        <v>166133</v>
      </c>
      <c r="X200" s="45"/>
    </row>
    <row r="201" spans="3:24" x14ac:dyDescent="0.25"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51">
        <f t="shared" si="4"/>
        <v>0</v>
      </c>
      <c r="W201" s="51">
        <f t="shared" si="5"/>
        <v>166133</v>
      </c>
      <c r="X201" s="45"/>
    </row>
    <row r="202" spans="3:24" x14ac:dyDescent="0.25"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51">
        <f t="shared" si="4"/>
        <v>0</v>
      </c>
      <c r="W202" s="51">
        <f t="shared" si="5"/>
        <v>166133</v>
      </c>
      <c r="X202" s="45"/>
    </row>
    <row r="203" spans="3:24" x14ac:dyDescent="0.25"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51">
        <f t="shared" si="4"/>
        <v>0</v>
      </c>
      <c r="W203" s="51">
        <f t="shared" si="5"/>
        <v>166133</v>
      </c>
      <c r="X203" s="45"/>
    </row>
    <row r="204" spans="3:24" x14ac:dyDescent="0.25"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51">
        <f t="shared" si="4"/>
        <v>0</v>
      </c>
      <c r="W204" s="51">
        <f t="shared" si="5"/>
        <v>166133</v>
      </c>
      <c r="X204" s="45"/>
    </row>
    <row r="205" spans="3:24" x14ac:dyDescent="0.25"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51">
        <f t="shared" si="4"/>
        <v>0</v>
      </c>
      <c r="W205" s="51">
        <f t="shared" si="5"/>
        <v>166133</v>
      </c>
      <c r="X205" s="45"/>
    </row>
    <row r="206" spans="3:24" x14ac:dyDescent="0.25"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51">
        <f t="shared" si="4"/>
        <v>0</v>
      </c>
      <c r="W206" s="51">
        <f t="shared" si="5"/>
        <v>166133</v>
      </c>
      <c r="X206" s="45"/>
    </row>
    <row r="207" spans="3:24" x14ac:dyDescent="0.25"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51">
        <f t="shared" si="4"/>
        <v>0</v>
      </c>
      <c r="W207" s="51">
        <f t="shared" si="5"/>
        <v>166133</v>
      </c>
      <c r="X207" s="45"/>
    </row>
    <row r="208" spans="3:24" x14ac:dyDescent="0.25"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51">
        <f t="shared" si="4"/>
        <v>0</v>
      </c>
      <c r="W208" s="51">
        <f t="shared" si="5"/>
        <v>166133</v>
      </c>
      <c r="X208" s="45"/>
    </row>
    <row r="209" spans="3:24" x14ac:dyDescent="0.25"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51">
        <f t="shared" si="4"/>
        <v>0</v>
      </c>
      <c r="W209" s="51">
        <f t="shared" si="5"/>
        <v>166133</v>
      </c>
      <c r="X209" s="45"/>
    </row>
    <row r="210" spans="3:24" x14ac:dyDescent="0.25"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51">
        <f t="shared" si="4"/>
        <v>0</v>
      </c>
      <c r="W210" s="51">
        <f t="shared" si="5"/>
        <v>166133</v>
      </c>
      <c r="X210" s="45"/>
    </row>
    <row r="211" spans="3:24" x14ac:dyDescent="0.25"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51">
        <f t="shared" si="4"/>
        <v>0</v>
      </c>
      <c r="W211" s="51">
        <f t="shared" si="5"/>
        <v>166133</v>
      </c>
      <c r="X211" s="45"/>
    </row>
    <row r="212" spans="3:24" x14ac:dyDescent="0.25"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51">
        <f t="shared" si="4"/>
        <v>0</v>
      </c>
      <c r="W212" s="51">
        <f t="shared" si="5"/>
        <v>166133</v>
      </c>
      <c r="X212" s="45"/>
    </row>
    <row r="213" spans="3:24" x14ac:dyDescent="0.25"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51">
        <f t="shared" si="4"/>
        <v>0</v>
      </c>
      <c r="W213" s="51">
        <f t="shared" si="5"/>
        <v>166133</v>
      </c>
      <c r="X213" s="45"/>
    </row>
    <row r="214" spans="3:24" x14ac:dyDescent="0.25"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51">
        <f t="shared" si="4"/>
        <v>0</v>
      </c>
      <c r="W214" s="51">
        <f t="shared" si="5"/>
        <v>166133</v>
      </c>
      <c r="X214" s="45"/>
    </row>
    <row r="215" spans="3:24" x14ac:dyDescent="0.25"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51">
        <f t="shared" si="4"/>
        <v>0</v>
      </c>
      <c r="W215" s="51">
        <f t="shared" si="5"/>
        <v>166133</v>
      </c>
      <c r="X215" s="45"/>
    </row>
    <row r="216" spans="3:24" x14ac:dyDescent="0.25"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51">
        <f t="shared" si="4"/>
        <v>0</v>
      </c>
      <c r="W216" s="51">
        <f t="shared" si="5"/>
        <v>166133</v>
      </c>
      <c r="X216" s="45"/>
    </row>
    <row r="217" spans="3:24" x14ac:dyDescent="0.25"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51">
        <f t="shared" si="4"/>
        <v>0</v>
      </c>
      <c r="W217" s="51">
        <f t="shared" si="5"/>
        <v>166133</v>
      </c>
      <c r="X217" s="45"/>
    </row>
    <row r="218" spans="3:24" x14ac:dyDescent="0.25"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51">
        <f t="shared" si="4"/>
        <v>0</v>
      </c>
      <c r="W218" s="51">
        <f t="shared" si="5"/>
        <v>166133</v>
      </c>
      <c r="X218" s="45"/>
    </row>
    <row r="219" spans="3:24" x14ac:dyDescent="0.25"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51">
        <f t="shared" si="4"/>
        <v>0</v>
      </c>
      <c r="W219" s="51">
        <f t="shared" si="5"/>
        <v>166133</v>
      </c>
      <c r="X219" s="45"/>
    </row>
    <row r="220" spans="3:24" x14ac:dyDescent="0.25"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51">
        <f t="shared" si="4"/>
        <v>0</v>
      </c>
      <c r="W220" s="51">
        <f t="shared" si="5"/>
        <v>166133</v>
      </c>
      <c r="X220" s="45"/>
    </row>
    <row r="221" spans="3:24" x14ac:dyDescent="0.25"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51">
        <f t="shared" si="4"/>
        <v>0</v>
      </c>
      <c r="W221" s="51">
        <f t="shared" si="5"/>
        <v>166133</v>
      </c>
      <c r="X221" s="45"/>
    </row>
    <row r="222" spans="3:24" x14ac:dyDescent="0.25"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51">
        <f t="shared" si="4"/>
        <v>0</v>
      </c>
      <c r="W222" s="51">
        <f t="shared" si="5"/>
        <v>166133</v>
      </c>
      <c r="X222" s="45"/>
    </row>
    <row r="223" spans="3:24" x14ac:dyDescent="0.25"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51">
        <f t="shared" si="4"/>
        <v>0</v>
      </c>
      <c r="W223" s="51">
        <f t="shared" si="5"/>
        <v>166133</v>
      </c>
      <c r="X223" s="45"/>
    </row>
    <row r="224" spans="3:24" x14ac:dyDescent="0.25"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51">
        <f t="shared" si="4"/>
        <v>0</v>
      </c>
      <c r="W224" s="51">
        <f t="shared" si="5"/>
        <v>166133</v>
      </c>
      <c r="X224" s="45"/>
    </row>
    <row r="225" spans="3:24" x14ac:dyDescent="0.25"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51">
        <f t="shared" si="4"/>
        <v>0</v>
      </c>
      <c r="W225" s="51">
        <f t="shared" si="5"/>
        <v>166133</v>
      </c>
      <c r="X225" s="45"/>
    </row>
    <row r="226" spans="3:24" x14ac:dyDescent="0.25"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51">
        <f t="shared" si="4"/>
        <v>0</v>
      </c>
      <c r="W226" s="51">
        <f t="shared" si="5"/>
        <v>166133</v>
      </c>
      <c r="X226" s="45"/>
    </row>
    <row r="227" spans="3:24" x14ac:dyDescent="0.25"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51">
        <f t="shared" si="4"/>
        <v>0</v>
      </c>
      <c r="W227" s="51">
        <f t="shared" si="5"/>
        <v>166133</v>
      </c>
      <c r="X227" s="45"/>
    </row>
    <row r="228" spans="3:24" x14ac:dyDescent="0.25"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51">
        <f t="shared" si="4"/>
        <v>0</v>
      </c>
      <c r="W228" s="51">
        <f t="shared" si="5"/>
        <v>166133</v>
      </c>
      <c r="X228" s="45"/>
    </row>
    <row r="229" spans="3:24" x14ac:dyDescent="0.25"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51">
        <f t="shared" si="4"/>
        <v>0</v>
      </c>
      <c r="W229" s="51">
        <f t="shared" si="5"/>
        <v>166133</v>
      </c>
      <c r="X229" s="45"/>
    </row>
    <row r="230" spans="3:24" x14ac:dyDescent="0.25"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51">
        <f t="shared" si="4"/>
        <v>0</v>
      </c>
      <c r="W230" s="51">
        <f t="shared" si="5"/>
        <v>166133</v>
      </c>
      <c r="X230" s="45"/>
    </row>
    <row r="231" spans="3:24" x14ac:dyDescent="0.25"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51">
        <f t="shared" si="4"/>
        <v>0</v>
      </c>
      <c r="W231" s="51">
        <f t="shared" si="5"/>
        <v>166133</v>
      </c>
      <c r="X231" s="45"/>
    </row>
    <row r="232" spans="3:24" x14ac:dyDescent="0.25"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51">
        <f t="shared" si="4"/>
        <v>0</v>
      </c>
      <c r="W232" s="51">
        <f t="shared" si="5"/>
        <v>166133</v>
      </c>
      <c r="X232" s="45"/>
    </row>
    <row r="233" spans="3:24" x14ac:dyDescent="0.25"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51">
        <f t="shared" si="4"/>
        <v>0</v>
      </c>
      <c r="W233" s="51">
        <f t="shared" si="5"/>
        <v>166133</v>
      </c>
      <c r="X233" s="45"/>
    </row>
    <row r="234" spans="3:24" x14ac:dyDescent="0.25"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51">
        <f t="shared" si="4"/>
        <v>0</v>
      </c>
      <c r="W234" s="51">
        <f t="shared" si="5"/>
        <v>166133</v>
      </c>
      <c r="X234" s="45"/>
    </row>
    <row r="235" spans="3:24" x14ac:dyDescent="0.25"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51">
        <f t="shared" si="4"/>
        <v>0</v>
      </c>
      <c r="W235" s="51">
        <f t="shared" si="5"/>
        <v>166133</v>
      </c>
      <c r="X235" s="45"/>
    </row>
    <row r="236" spans="3:24" x14ac:dyDescent="0.25"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51">
        <f t="shared" si="4"/>
        <v>0</v>
      </c>
      <c r="W236" s="51">
        <f t="shared" si="5"/>
        <v>166133</v>
      </c>
      <c r="X236" s="45"/>
    </row>
    <row r="237" spans="3:24" x14ac:dyDescent="0.25"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51">
        <f t="shared" si="4"/>
        <v>0</v>
      </c>
      <c r="W237" s="51">
        <f t="shared" si="5"/>
        <v>166133</v>
      </c>
      <c r="X237" s="45"/>
    </row>
    <row r="238" spans="3:24" x14ac:dyDescent="0.25"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51">
        <f t="shared" si="4"/>
        <v>0</v>
      </c>
      <c r="W238" s="51">
        <f t="shared" si="5"/>
        <v>166133</v>
      </c>
      <c r="X238" s="45"/>
    </row>
    <row r="239" spans="3:24" x14ac:dyDescent="0.25"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51">
        <f t="shared" si="4"/>
        <v>0</v>
      </c>
      <c r="W239" s="51">
        <f t="shared" si="5"/>
        <v>166133</v>
      </c>
      <c r="X239" s="45"/>
    </row>
    <row r="240" spans="3:24" x14ac:dyDescent="0.25"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51">
        <f t="shared" si="4"/>
        <v>0</v>
      </c>
      <c r="W240" s="51">
        <f t="shared" si="5"/>
        <v>166133</v>
      </c>
      <c r="X240" s="45"/>
    </row>
    <row r="241" spans="3:24" x14ac:dyDescent="0.25"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51">
        <f t="shared" si="4"/>
        <v>0</v>
      </c>
      <c r="W241" s="51">
        <f t="shared" si="5"/>
        <v>166133</v>
      </c>
      <c r="X241" s="45"/>
    </row>
    <row r="242" spans="3:24" x14ac:dyDescent="0.25"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51">
        <f t="shared" si="4"/>
        <v>0</v>
      </c>
      <c r="W242" s="51">
        <f t="shared" si="5"/>
        <v>166133</v>
      </c>
      <c r="X242" s="45"/>
    </row>
    <row r="243" spans="3:24" x14ac:dyDescent="0.25"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51">
        <f t="shared" si="4"/>
        <v>0</v>
      </c>
      <c r="W243" s="51">
        <f t="shared" si="5"/>
        <v>166133</v>
      </c>
      <c r="X243" s="45"/>
    </row>
    <row r="244" spans="3:24" x14ac:dyDescent="0.25"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51">
        <f t="shared" si="4"/>
        <v>0</v>
      </c>
      <c r="W244" s="51">
        <f t="shared" si="5"/>
        <v>166133</v>
      </c>
      <c r="X244" s="45"/>
    </row>
    <row r="245" spans="3:24" x14ac:dyDescent="0.25"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51">
        <f t="shared" ref="V245:V253" si="6">SUM(E245:U245)</f>
        <v>0</v>
      </c>
      <c r="W245" s="51">
        <f t="shared" ref="W245:W253" si="7">W244+V245</f>
        <v>166133</v>
      </c>
      <c r="X245" s="45"/>
    </row>
    <row r="246" spans="3:24" x14ac:dyDescent="0.25"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51">
        <f t="shared" si="6"/>
        <v>0</v>
      </c>
      <c r="W246" s="51">
        <f t="shared" si="7"/>
        <v>166133</v>
      </c>
      <c r="X246" s="45"/>
    </row>
    <row r="247" spans="3:24" x14ac:dyDescent="0.25"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51">
        <f t="shared" si="6"/>
        <v>0</v>
      </c>
      <c r="W247" s="51">
        <f t="shared" si="7"/>
        <v>166133</v>
      </c>
      <c r="X247" s="45"/>
    </row>
    <row r="248" spans="3:24" x14ac:dyDescent="0.25"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51">
        <f t="shared" si="6"/>
        <v>0</v>
      </c>
      <c r="W248" s="51">
        <f t="shared" si="7"/>
        <v>166133</v>
      </c>
      <c r="X248" s="45"/>
    </row>
    <row r="249" spans="3:24" x14ac:dyDescent="0.25"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51">
        <f t="shared" si="6"/>
        <v>0</v>
      </c>
      <c r="W249" s="51">
        <f t="shared" si="7"/>
        <v>166133</v>
      </c>
      <c r="X249" s="45"/>
    </row>
    <row r="250" spans="3:24" x14ac:dyDescent="0.25"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51">
        <f t="shared" si="6"/>
        <v>0</v>
      </c>
      <c r="W250" s="51">
        <f t="shared" si="7"/>
        <v>166133</v>
      </c>
      <c r="X250" s="45"/>
    </row>
    <row r="251" spans="3:24" x14ac:dyDescent="0.25"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51">
        <f t="shared" si="6"/>
        <v>0</v>
      </c>
      <c r="W251" s="51">
        <f t="shared" si="7"/>
        <v>166133</v>
      </c>
      <c r="X251" s="45"/>
    </row>
    <row r="252" spans="3:24" x14ac:dyDescent="0.25"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>
        <f t="shared" si="6"/>
        <v>0</v>
      </c>
      <c r="W252" s="51">
        <f t="shared" si="7"/>
        <v>166133</v>
      </c>
      <c r="X252" s="45"/>
    </row>
    <row r="253" spans="3:24" x14ac:dyDescent="0.25"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>
        <f t="shared" si="6"/>
        <v>0</v>
      </c>
      <c r="W253" s="51">
        <f t="shared" si="7"/>
        <v>166133</v>
      </c>
      <c r="X253" s="45"/>
    </row>
    <row r="254" spans="3:24" ht="60" customHeight="1" x14ac:dyDescent="0.25">
      <c r="C254" s="52" t="s">
        <v>100</v>
      </c>
      <c r="D254" s="51"/>
      <c r="E254" s="61">
        <f>SUM(E9:E253)</f>
        <v>6000</v>
      </c>
      <c r="F254" s="61">
        <f t="shared" ref="F254:U254" si="8">SUM(F9:F253)</f>
        <v>94901</v>
      </c>
      <c r="G254" s="61">
        <f t="shared" si="8"/>
        <v>300</v>
      </c>
      <c r="H254" s="61">
        <f t="shared" si="8"/>
        <v>16</v>
      </c>
      <c r="I254" s="61">
        <f t="shared" si="8"/>
        <v>100</v>
      </c>
      <c r="J254" s="61">
        <f t="shared" si="8"/>
        <v>0</v>
      </c>
      <c r="K254" s="61">
        <f t="shared" si="8"/>
        <v>100</v>
      </c>
      <c r="L254" s="61">
        <f t="shared" si="8"/>
        <v>0</v>
      </c>
      <c r="M254" s="61">
        <f t="shared" si="8"/>
        <v>0</v>
      </c>
      <c r="N254" s="61">
        <f t="shared" si="8"/>
        <v>1000</v>
      </c>
      <c r="O254" s="61">
        <f t="shared" si="8"/>
        <v>0</v>
      </c>
      <c r="P254" s="61">
        <f t="shared" si="8"/>
        <v>0</v>
      </c>
      <c r="Q254" s="61">
        <f t="shared" si="8"/>
        <v>0</v>
      </c>
      <c r="R254" s="61">
        <f t="shared" si="8"/>
        <v>0</v>
      </c>
      <c r="S254" s="61">
        <f t="shared" si="8"/>
        <v>2</v>
      </c>
      <c r="T254" s="61">
        <f t="shared" si="8"/>
        <v>801</v>
      </c>
      <c r="U254" s="61">
        <f t="shared" si="8"/>
        <v>0</v>
      </c>
      <c r="V254" s="51">
        <f>SUM(E254:U254)</f>
        <v>103220</v>
      </c>
      <c r="W254" s="51"/>
      <c r="X254" s="45"/>
    </row>
  </sheetData>
  <pageMargins left="0.7" right="0.7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F206"/>
  <sheetViews>
    <sheetView topLeftCell="A4" zoomScale="57" zoomScaleNormal="57" workbookViewId="0">
      <pane xSplit="3" ySplit="4" topLeftCell="D74" activePane="bottomRight" state="frozen"/>
      <selection activeCell="A4" sqref="A4"/>
      <selection pane="topRight" activeCell="D4" sqref="D4"/>
      <selection pane="bottomLeft" activeCell="A8" sqref="A8"/>
      <selection pane="bottomRight" activeCell="E84" sqref="E84"/>
    </sheetView>
  </sheetViews>
  <sheetFormatPr defaultRowHeight="15" x14ac:dyDescent="0.25"/>
  <cols>
    <col min="7" max="7" width="10.42578125" customWidth="1"/>
    <col min="8" max="8" width="11.140625" customWidth="1"/>
    <col min="9" max="9" width="11.42578125" customWidth="1"/>
    <col min="10" max="10" width="12.85546875" customWidth="1"/>
    <col min="20" max="20" width="11.85546875" customWidth="1"/>
    <col min="22" max="23" width="10.28515625" customWidth="1"/>
    <col min="26" max="26" width="9.85546875" customWidth="1"/>
    <col min="31" max="31" width="12" customWidth="1"/>
    <col min="32" max="32" width="43.85546875" customWidth="1"/>
  </cols>
  <sheetData>
    <row r="4" spans="3:32" ht="21" x14ac:dyDescent="0.35">
      <c r="C4" s="5" t="s">
        <v>36</v>
      </c>
      <c r="D4" s="5"/>
    </row>
    <row r="5" spans="3:32" ht="15.75" thickBot="1" x14ac:dyDescent="0.3"/>
    <row r="6" spans="3:32" ht="90" thickBot="1" x14ac:dyDescent="0.3">
      <c r="C6" s="11" t="s">
        <v>13</v>
      </c>
      <c r="D6" s="12" t="s">
        <v>14</v>
      </c>
      <c r="E6" s="12" t="s">
        <v>15</v>
      </c>
      <c r="F6" s="12" t="s">
        <v>101</v>
      </c>
      <c r="G6" s="12" t="s">
        <v>112</v>
      </c>
      <c r="H6" s="12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2" t="s">
        <v>22</v>
      </c>
      <c r="N6" s="12" t="s">
        <v>53</v>
      </c>
      <c r="O6" s="12" t="s">
        <v>23</v>
      </c>
      <c r="P6" s="12" t="s">
        <v>105</v>
      </c>
      <c r="Q6" s="12" t="s">
        <v>104</v>
      </c>
      <c r="R6" s="12" t="s">
        <v>106</v>
      </c>
      <c r="S6" s="12" t="s">
        <v>24</v>
      </c>
      <c r="T6" s="12" t="s">
        <v>25</v>
      </c>
      <c r="U6" s="12" t="s">
        <v>26</v>
      </c>
      <c r="V6" s="12" t="s">
        <v>54</v>
      </c>
      <c r="W6" s="12" t="s">
        <v>97</v>
      </c>
      <c r="X6" s="12" t="s">
        <v>58</v>
      </c>
      <c r="Y6" s="12" t="s">
        <v>27</v>
      </c>
      <c r="Z6" s="12" t="s">
        <v>49</v>
      </c>
      <c r="AA6" s="12" t="s">
        <v>28</v>
      </c>
      <c r="AB6" s="13" t="s">
        <v>30</v>
      </c>
      <c r="AC6" s="83" t="s">
        <v>123</v>
      </c>
      <c r="AD6" s="39" t="s">
        <v>31</v>
      </c>
      <c r="AE6" s="39" t="s">
        <v>107</v>
      </c>
      <c r="AF6" s="14" t="s">
        <v>108</v>
      </c>
    </row>
    <row r="7" spans="3:32" ht="45.75" customHeight="1" thickBot="1" x14ac:dyDescent="0.3">
      <c r="C7" s="37"/>
      <c r="D7" s="16" t="s">
        <v>32</v>
      </c>
      <c r="E7" s="38">
        <v>18</v>
      </c>
      <c r="F7" s="38">
        <v>19</v>
      </c>
      <c r="G7" s="38">
        <v>20</v>
      </c>
      <c r="H7" s="38">
        <v>21</v>
      </c>
      <c r="I7" s="38">
        <v>23</v>
      </c>
      <c r="J7" s="38">
        <v>22</v>
      </c>
      <c r="K7" s="38">
        <v>25</v>
      </c>
      <c r="L7" s="38">
        <v>26</v>
      </c>
      <c r="M7" s="38">
        <v>28</v>
      </c>
      <c r="N7" s="38" t="s">
        <v>46</v>
      </c>
      <c r="O7" s="38" t="s">
        <v>47</v>
      </c>
      <c r="P7" s="38" t="s">
        <v>102</v>
      </c>
      <c r="Q7" s="38" t="s">
        <v>103</v>
      </c>
      <c r="R7" s="38">
        <v>32</v>
      </c>
      <c r="S7" s="38">
        <v>33</v>
      </c>
      <c r="T7" s="38">
        <v>34</v>
      </c>
      <c r="U7" s="38">
        <v>35</v>
      </c>
      <c r="V7" s="38">
        <v>36</v>
      </c>
      <c r="W7" s="38">
        <v>37</v>
      </c>
      <c r="X7" s="38">
        <v>38</v>
      </c>
      <c r="Y7" s="38">
        <v>39</v>
      </c>
      <c r="Z7" s="38">
        <v>40</v>
      </c>
      <c r="AA7" s="38">
        <v>41</v>
      </c>
      <c r="AB7" s="38">
        <v>43</v>
      </c>
      <c r="AC7" s="40" t="s">
        <v>124</v>
      </c>
      <c r="AD7" s="40">
        <v>44</v>
      </c>
      <c r="AE7" s="43"/>
      <c r="AF7" s="19"/>
    </row>
    <row r="8" spans="3:32" x14ac:dyDescent="0.25">
      <c r="C8" s="109" t="s">
        <v>158</v>
      </c>
      <c r="D8" s="109">
        <v>1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41">
        <f>SUM(E8:AC8)</f>
        <v>0</v>
      </c>
      <c r="AE8" s="41">
        <f>AD8</f>
        <v>0</v>
      </c>
      <c r="AF8" s="44" t="s">
        <v>236</v>
      </c>
    </row>
    <row r="9" spans="3:32" x14ac:dyDescent="0.25">
      <c r="C9" s="59" t="s">
        <v>159</v>
      </c>
      <c r="D9" s="59">
        <v>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>
        <v>1</v>
      </c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99"/>
      <c r="AD9" s="42">
        <f t="shared" ref="AD9:AD205" si="0">SUM(E9:AC9)</f>
        <v>1</v>
      </c>
      <c r="AE9" s="42">
        <f>SUM(AE8+AD9)</f>
        <v>1</v>
      </c>
      <c r="AF9" s="45" t="s">
        <v>160</v>
      </c>
    </row>
    <row r="10" spans="3:32" x14ac:dyDescent="0.25">
      <c r="C10" s="59" t="s">
        <v>159</v>
      </c>
      <c r="D10" s="59">
        <v>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>
        <v>100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99"/>
      <c r="AD10" s="42">
        <f t="shared" si="0"/>
        <v>100</v>
      </c>
      <c r="AE10" s="42">
        <f t="shared" ref="AE10:AE73" si="1">SUM(AE9+AD10)</f>
        <v>101</v>
      </c>
      <c r="AF10" s="45" t="s">
        <v>161</v>
      </c>
    </row>
    <row r="11" spans="3:32" x14ac:dyDescent="0.25">
      <c r="C11" s="59" t="s">
        <v>162</v>
      </c>
      <c r="D11" s="59">
        <v>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>
        <v>520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99"/>
      <c r="AD11" s="42">
        <f t="shared" si="0"/>
        <v>520</v>
      </c>
      <c r="AE11" s="42">
        <f t="shared" si="1"/>
        <v>621</v>
      </c>
      <c r="AF11" s="45" t="s">
        <v>163</v>
      </c>
    </row>
    <row r="12" spans="3:32" x14ac:dyDescent="0.25">
      <c r="C12" s="59" t="s">
        <v>165</v>
      </c>
      <c r="D12" s="59">
        <v>5</v>
      </c>
      <c r="E12" s="59">
        <v>1924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99"/>
      <c r="AD12" s="42">
        <f t="shared" si="0"/>
        <v>1924</v>
      </c>
      <c r="AE12" s="42">
        <f t="shared" si="1"/>
        <v>2545</v>
      </c>
      <c r="AF12" s="45" t="s">
        <v>166</v>
      </c>
    </row>
    <row r="13" spans="3:32" x14ac:dyDescent="0.25">
      <c r="C13" s="59" t="s">
        <v>165</v>
      </c>
      <c r="D13" s="59">
        <v>6</v>
      </c>
      <c r="E13" s="59">
        <v>3848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99"/>
      <c r="AD13" s="42">
        <f t="shared" si="0"/>
        <v>3848</v>
      </c>
      <c r="AE13" s="42">
        <f t="shared" si="1"/>
        <v>6393</v>
      </c>
      <c r="AF13" s="45" t="s">
        <v>168</v>
      </c>
    </row>
    <row r="14" spans="3:32" x14ac:dyDescent="0.25">
      <c r="C14" s="59" t="s">
        <v>165</v>
      </c>
      <c r="D14" s="59">
        <v>7</v>
      </c>
      <c r="E14" s="56">
        <v>801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99"/>
      <c r="AD14" s="42">
        <f t="shared" si="0"/>
        <v>801</v>
      </c>
      <c r="AE14" s="42">
        <f t="shared" si="1"/>
        <v>7194</v>
      </c>
      <c r="AF14" s="45" t="s">
        <v>167</v>
      </c>
    </row>
    <row r="15" spans="3:32" x14ac:dyDescent="0.25">
      <c r="C15" s="59" t="s">
        <v>165</v>
      </c>
      <c r="D15" s="59">
        <v>8</v>
      </c>
      <c r="E15" s="59">
        <v>2405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99"/>
      <c r="AD15" s="42">
        <f t="shared" si="0"/>
        <v>2405</v>
      </c>
      <c r="AE15" s="42">
        <f t="shared" si="1"/>
        <v>9599</v>
      </c>
      <c r="AF15" s="45" t="s">
        <v>169</v>
      </c>
    </row>
    <row r="16" spans="3:32" x14ac:dyDescent="0.25">
      <c r="C16" s="59" t="s">
        <v>165</v>
      </c>
      <c r="D16" s="59">
        <v>9</v>
      </c>
      <c r="E16" s="59">
        <v>2405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99"/>
      <c r="AD16" s="42">
        <f t="shared" si="0"/>
        <v>2405</v>
      </c>
      <c r="AE16" s="42">
        <f t="shared" si="1"/>
        <v>12004</v>
      </c>
      <c r="AF16" s="114" t="s">
        <v>170</v>
      </c>
    </row>
    <row r="17" spans="3:32" x14ac:dyDescent="0.25">
      <c r="C17" s="59" t="s">
        <v>165</v>
      </c>
      <c r="D17" s="59">
        <v>10</v>
      </c>
      <c r="E17" s="59">
        <v>481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99"/>
      <c r="AD17" s="42">
        <f t="shared" si="0"/>
        <v>481</v>
      </c>
      <c r="AE17" s="42">
        <f t="shared" si="1"/>
        <v>12485</v>
      </c>
      <c r="AF17" s="45" t="s">
        <v>171</v>
      </c>
    </row>
    <row r="18" spans="3:32" x14ac:dyDescent="0.25">
      <c r="C18" s="59" t="s">
        <v>165</v>
      </c>
      <c r="D18" s="59">
        <v>11</v>
      </c>
      <c r="E18" s="59">
        <v>1122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99"/>
      <c r="AD18" s="42">
        <f t="shared" si="0"/>
        <v>1122</v>
      </c>
      <c r="AE18" s="42">
        <f t="shared" si="1"/>
        <v>13607</v>
      </c>
      <c r="AF18" s="45" t="s">
        <v>172</v>
      </c>
    </row>
    <row r="19" spans="3:32" x14ac:dyDescent="0.25">
      <c r="C19" s="59" t="s">
        <v>165</v>
      </c>
      <c r="D19" s="59">
        <v>12</v>
      </c>
      <c r="E19" s="59">
        <v>962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99"/>
      <c r="AD19" s="42">
        <f t="shared" si="0"/>
        <v>962</v>
      </c>
      <c r="AE19" s="42">
        <f t="shared" si="1"/>
        <v>14569</v>
      </c>
      <c r="AF19" s="45" t="s">
        <v>173</v>
      </c>
    </row>
    <row r="20" spans="3:32" x14ac:dyDescent="0.25">
      <c r="C20" s="59" t="s">
        <v>165</v>
      </c>
      <c r="D20" s="59">
        <v>13</v>
      </c>
      <c r="E20" s="56">
        <v>801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99"/>
      <c r="AD20" s="42">
        <f t="shared" si="0"/>
        <v>801</v>
      </c>
      <c r="AE20" s="42">
        <f t="shared" si="1"/>
        <v>15370</v>
      </c>
      <c r="AF20" s="45" t="s">
        <v>174</v>
      </c>
    </row>
    <row r="21" spans="3:32" x14ac:dyDescent="0.25">
      <c r="C21" s="59" t="s">
        <v>165</v>
      </c>
      <c r="D21" s="59">
        <v>14</v>
      </c>
      <c r="E21" s="59">
        <v>1282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99"/>
      <c r="AD21" s="42">
        <f t="shared" si="0"/>
        <v>1282</v>
      </c>
      <c r="AE21" s="42">
        <f t="shared" si="1"/>
        <v>16652</v>
      </c>
      <c r="AF21" s="45" t="s">
        <v>175</v>
      </c>
    </row>
    <row r="22" spans="3:32" x14ac:dyDescent="0.25">
      <c r="C22" s="59" t="s">
        <v>165</v>
      </c>
      <c r="D22" s="59">
        <v>15</v>
      </c>
      <c r="E22" s="59">
        <v>2726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99"/>
      <c r="AD22" s="42">
        <f t="shared" si="0"/>
        <v>2726</v>
      </c>
      <c r="AE22" s="42">
        <f t="shared" si="1"/>
        <v>19378</v>
      </c>
      <c r="AF22" s="45" t="s">
        <v>176</v>
      </c>
    </row>
    <row r="23" spans="3:32" x14ac:dyDescent="0.25">
      <c r="C23" s="59" t="s">
        <v>165</v>
      </c>
      <c r="D23" s="59">
        <v>16</v>
      </c>
      <c r="E23" s="59">
        <v>481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AA23" s="59"/>
      <c r="AB23" s="59"/>
      <c r="AC23" s="59"/>
      <c r="AD23" s="42">
        <f>SUM(E23:AC23)</f>
        <v>481</v>
      </c>
      <c r="AE23" s="42">
        <f t="shared" si="1"/>
        <v>19859</v>
      </c>
      <c r="AF23" s="45" t="s">
        <v>177</v>
      </c>
    </row>
    <row r="24" spans="3:32" x14ac:dyDescent="0.25">
      <c r="C24" s="59" t="s">
        <v>165</v>
      </c>
      <c r="D24" s="59">
        <v>17</v>
      </c>
      <c r="E24" s="59">
        <v>962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99"/>
      <c r="AD24" s="42">
        <f t="shared" si="0"/>
        <v>962</v>
      </c>
      <c r="AE24" s="42">
        <f t="shared" si="1"/>
        <v>20821</v>
      </c>
      <c r="AF24" s="45" t="s">
        <v>178</v>
      </c>
    </row>
    <row r="25" spans="3:32" x14ac:dyDescent="0.25">
      <c r="C25" s="59" t="s">
        <v>165</v>
      </c>
      <c r="D25" s="59">
        <v>18</v>
      </c>
      <c r="E25" s="56">
        <v>801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99"/>
      <c r="AD25" s="42">
        <f t="shared" si="0"/>
        <v>801</v>
      </c>
      <c r="AE25" s="42">
        <f t="shared" si="1"/>
        <v>21622</v>
      </c>
      <c r="AF25" s="45" t="s">
        <v>179</v>
      </c>
    </row>
    <row r="26" spans="3:32" x14ac:dyDescent="0.25">
      <c r="C26" s="59" t="s">
        <v>165</v>
      </c>
      <c r="D26" s="59">
        <v>19</v>
      </c>
      <c r="E26" s="59">
        <v>641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99"/>
      <c r="AD26" s="42">
        <f t="shared" si="0"/>
        <v>641</v>
      </c>
      <c r="AE26" s="42">
        <f t="shared" si="1"/>
        <v>22263</v>
      </c>
      <c r="AF26" s="45" t="s">
        <v>180</v>
      </c>
    </row>
    <row r="27" spans="3:32" x14ac:dyDescent="0.25">
      <c r="C27" s="59" t="s">
        <v>165</v>
      </c>
      <c r="D27" s="59">
        <v>20</v>
      </c>
      <c r="E27" s="59">
        <v>1603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99"/>
      <c r="AD27" s="42">
        <f t="shared" si="0"/>
        <v>1603</v>
      </c>
      <c r="AE27" s="42">
        <f t="shared" si="1"/>
        <v>23866</v>
      </c>
      <c r="AF27" s="45" t="s">
        <v>181</v>
      </c>
    </row>
    <row r="28" spans="3:32" x14ac:dyDescent="0.25">
      <c r="C28" s="59" t="s">
        <v>165</v>
      </c>
      <c r="D28" s="59">
        <v>21</v>
      </c>
      <c r="E28" s="59">
        <v>962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99"/>
      <c r="AD28" s="42">
        <f t="shared" si="0"/>
        <v>962</v>
      </c>
      <c r="AE28" s="42">
        <f t="shared" si="1"/>
        <v>24828</v>
      </c>
      <c r="AF28" s="45" t="s">
        <v>182</v>
      </c>
    </row>
    <row r="29" spans="3:32" x14ac:dyDescent="0.25">
      <c r="C29" s="59" t="s">
        <v>165</v>
      </c>
      <c r="D29" s="59">
        <v>22</v>
      </c>
      <c r="E29" s="59">
        <v>3207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99"/>
      <c r="AD29" s="42">
        <f t="shared" si="0"/>
        <v>3207</v>
      </c>
      <c r="AE29" s="42">
        <f t="shared" si="1"/>
        <v>28035</v>
      </c>
      <c r="AF29" s="114" t="s">
        <v>183</v>
      </c>
    </row>
    <row r="30" spans="3:32" x14ac:dyDescent="0.25">
      <c r="C30" s="59" t="s">
        <v>165</v>
      </c>
      <c r="D30" s="59">
        <v>23</v>
      </c>
      <c r="E30" s="59">
        <v>1764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99"/>
      <c r="AD30" s="42">
        <f t="shared" si="0"/>
        <v>1764</v>
      </c>
      <c r="AE30" s="42">
        <f t="shared" si="1"/>
        <v>29799</v>
      </c>
      <c r="AF30" s="45" t="s">
        <v>184</v>
      </c>
    </row>
    <row r="31" spans="3:32" x14ac:dyDescent="0.25">
      <c r="C31" s="59" t="s">
        <v>165</v>
      </c>
      <c r="D31" s="59">
        <v>24</v>
      </c>
      <c r="E31" s="59">
        <v>320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99"/>
      <c r="AD31" s="42">
        <f t="shared" si="0"/>
        <v>320</v>
      </c>
      <c r="AE31" s="42">
        <f t="shared" si="1"/>
        <v>30119</v>
      </c>
      <c r="AF31" s="45" t="s">
        <v>185</v>
      </c>
    </row>
    <row r="32" spans="3:32" x14ac:dyDescent="0.25">
      <c r="C32" s="59" t="s">
        <v>165</v>
      </c>
      <c r="D32" s="59">
        <v>25</v>
      </c>
      <c r="E32" s="59">
        <v>1282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99"/>
      <c r="AD32" s="42">
        <f t="shared" si="0"/>
        <v>1282</v>
      </c>
      <c r="AE32" s="42">
        <f t="shared" si="1"/>
        <v>31401</v>
      </c>
      <c r="AF32" s="45"/>
    </row>
    <row r="33" spans="3:32" x14ac:dyDescent="0.25">
      <c r="C33" s="59" t="s">
        <v>165</v>
      </c>
      <c r="D33" s="59">
        <v>26</v>
      </c>
      <c r="E33" s="59">
        <v>2565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99"/>
      <c r="AD33" s="42">
        <f t="shared" si="0"/>
        <v>2565</v>
      </c>
      <c r="AE33" s="53">
        <f t="shared" si="1"/>
        <v>33966</v>
      </c>
      <c r="AF33" s="45" t="s">
        <v>186</v>
      </c>
    </row>
    <row r="34" spans="3:32" x14ac:dyDescent="0.25">
      <c r="C34" s="59" t="s">
        <v>165</v>
      </c>
      <c r="D34" s="59">
        <v>27</v>
      </c>
      <c r="E34" s="59">
        <v>1122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99"/>
      <c r="AD34" s="42">
        <f t="shared" si="0"/>
        <v>1122</v>
      </c>
      <c r="AE34" s="42">
        <f t="shared" si="1"/>
        <v>35088</v>
      </c>
      <c r="AF34" s="45" t="s">
        <v>187</v>
      </c>
    </row>
    <row r="35" spans="3:32" x14ac:dyDescent="0.25">
      <c r="C35" s="59" t="s">
        <v>165</v>
      </c>
      <c r="D35" s="59">
        <v>28</v>
      </c>
      <c r="E35" s="59">
        <v>962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111"/>
      <c r="AD35" s="54">
        <f t="shared" si="0"/>
        <v>962</v>
      </c>
      <c r="AE35" s="42">
        <f t="shared" si="1"/>
        <v>36050</v>
      </c>
      <c r="AF35" s="45" t="s">
        <v>188</v>
      </c>
    </row>
    <row r="36" spans="3:32" x14ac:dyDescent="0.25">
      <c r="C36" s="59" t="s">
        <v>165</v>
      </c>
      <c r="D36" s="59">
        <v>29</v>
      </c>
      <c r="E36" s="59">
        <v>641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99"/>
      <c r="AD36" s="42">
        <f t="shared" si="0"/>
        <v>641</v>
      </c>
      <c r="AE36" s="42">
        <f t="shared" si="1"/>
        <v>36691</v>
      </c>
      <c r="AF36" s="45" t="s">
        <v>189</v>
      </c>
    </row>
    <row r="37" spans="3:32" x14ac:dyDescent="0.25">
      <c r="C37" s="59" t="s">
        <v>165</v>
      </c>
      <c r="D37" s="59">
        <v>30</v>
      </c>
      <c r="E37" s="56">
        <v>801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99"/>
      <c r="AD37" s="42">
        <f t="shared" si="0"/>
        <v>801</v>
      </c>
      <c r="AE37" s="53">
        <f t="shared" si="1"/>
        <v>37492</v>
      </c>
      <c r="AF37" s="45" t="s">
        <v>190</v>
      </c>
    </row>
    <row r="38" spans="3:32" x14ac:dyDescent="0.25">
      <c r="C38" s="59" t="s">
        <v>165</v>
      </c>
      <c r="D38" s="59">
        <v>31</v>
      </c>
      <c r="E38" s="59">
        <v>962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99"/>
      <c r="AD38" s="42">
        <f t="shared" si="0"/>
        <v>962</v>
      </c>
      <c r="AE38" s="53">
        <f t="shared" si="1"/>
        <v>38454</v>
      </c>
      <c r="AF38" s="45" t="s">
        <v>191</v>
      </c>
    </row>
    <row r="39" spans="3:32" x14ac:dyDescent="0.25">
      <c r="C39" s="59" t="s">
        <v>165</v>
      </c>
      <c r="D39" s="59">
        <v>32</v>
      </c>
      <c r="E39" s="59">
        <v>320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99"/>
      <c r="AD39" s="42">
        <f t="shared" si="0"/>
        <v>320</v>
      </c>
      <c r="AE39" s="53">
        <f t="shared" si="1"/>
        <v>38774</v>
      </c>
      <c r="AF39" s="45" t="s">
        <v>192</v>
      </c>
    </row>
    <row r="40" spans="3:32" x14ac:dyDescent="0.25">
      <c r="C40" s="59" t="s">
        <v>165</v>
      </c>
      <c r="D40" s="59">
        <v>33</v>
      </c>
      <c r="E40" s="59">
        <v>1603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99"/>
      <c r="AD40" s="42">
        <f t="shared" si="0"/>
        <v>1603</v>
      </c>
      <c r="AE40" s="42">
        <f t="shared" si="1"/>
        <v>40377</v>
      </c>
      <c r="AF40" s="45" t="s">
        <v>193</v>
      </c>
    </row>
    <row r="41" spans="3:32" x14ac:dyDescent="0.25">
      <c r="C41" s="59" t="s">
        <v>165</v>
      </c>
      <c r="D41" s="59">
        <v>34</v>
      </c>
      <c r="E41" s="59">
        <v>320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99"/>
      <c r="AD41" s="42">
        <f t="shared" si="0"/>
        <v>320</v>
      </c>
      <c r="AE41" s="42">
        <f t="shared" si="1"/>
        <v>40697</v>
      </c>
      <c r="AF41" s="45" t="s">
        <v>194</v>
      </c>
    </row>
    <row r="42" spans="3:32" x14ac:dyDescent="0.25">
      <c r="C42" s="112" t="s">
        <v>165</v>
      </c>
      <c r="D42" s="59">
        <v>35</v>
      </c>
      <c r="E42" s="59">
        <v>1282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99"/>
      <c r="AD42" s="42">
        <f t="shared" si="0"/>
        <v>1282</v>
      </c>
      <c r="AE42" s="42">
        <f t="shared" si="1"/>
        <v>41979</v>
      </c>
      <c r="AF42" s="45" t="s">
        <v>195</v>
      </c>
    </row>
    <row r="43" spans="3:32" x14ac:dyDescent="0.25">
      <c r="C43" s="59" t="s">
        <v>165</v>
      </c>
      <c r="D43" s="59">
        <v>36</v>
      </c>
      <c r="E43" s="59">
        <v>2084</v>
      </c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99"/>
      <c r="AD43" s="42">
        <f t="shared" si="0"/>
        <v>2084</v>
      </c>
      <c r="AE43" s="53">
        <f t="shared" si="1"/>
        <v>44063</v>
      </c>
      <c r="AF43" s="45" t="s">
        <v>196</v>
      </c>
    </row>
    <row r="44" spans="3:32" x14ac:dyDescent="0.25">
      <c r="C44" s="59" t="s">
        <v>165</v>
      </c>
      <c r="D44" s="59">
        <v>37</v>
      </c>
      <c r="E44" s="59">
        <v>1603</v>
      </c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111"/>
      <c r="AD44" s="54">
        <f t="shared" si="0"/>
        <v>1603</v>
      </c>
      <c r="AE44" s="53">
        <f t="shared" si="1"/>
        <v>45666</v>
      </c>
      <c r="AF44" s="114" t="s">
        <v>197</v>
      </c>
    </row>
    <row r="45" spans="3:32" x14ac:dyDescent="0.25">
      <c r="C45" s="59" t="s">
        <v>165</v>
      </c>
      <c r="D45" s="59">
        <v>38</v>
      </c>
      <c r="E45" s="59">
        <v>962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99"/>
      <c r="AD45" s="42">
        <f t="shared" si="0"/>
        <v>962</v>
      </c>
      <c r="AE45" s="42">
        <f t="shared" si="1"/>
        <v>46628</v>
      </c>
      <c r="AF45" s="45" t="s">
        <v>198</v>
      </c>
    </row>
    <row r="46" spans="3:32" x14ac:dyDescent="0.25">
      <c r="C46" s="59" t="s">
        <v>165</v>
      </c>
      <c r="D46" s="59">
        <v>39</v>
      </c>
      <c r="E46" s="56">
        <v>801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99"/>
      <c r="AD46" s="42">
        <f t="shared" si="0"/>
        <v>801</v>
      </c>
      <c r="AE46" s="42">
        <f t="shared" si="1"/>
        <v>47429</v>
      </c>
      <c r="AF46" s="45" t="s">
        <v>199</v>
      </c>
    </row>
    <row r="47" spans="3:32" x14ac:dyDescent="0.25">
      <c r="C47" s="59" t="s">
        <v>165</v>
      </c>
      <c r="D47" s="59">
        <v>40</v>
      </c>
      <c r="E47" s="59">
        <v>1603</v>
      </c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99"/>
      <c r="AD47" s="42">
        <f t="shared" si="0"/>
        <v>1603</v>
      </c>
      <c r="AE47" s="42">
        <f t="shared" si="1"/>
        <v>49032</v>
      </c>
      <c r="AF47" s="45" t="s">
        <v>199</v>
      </c>
    </row>
    <row r="48" spans="3:32" x14ac:dyDescent="0.25">
      <c r="C48" s="59" t="s">
        <v>165</v>
      </c>
      <c r="D48" s="59">
        <v>41</v>
      </c>
      <c r="E48" s="59">
        <v>1764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99"/>
      <c r="AD48" s="42">
        <f t="shared" si="0"/>
        <v>1764</v>
      </c>
      <c r="AE48" s="42">
        <f t="shared" si="1"/>
        <v>50796</v>
      </c>
      <c r="AF48" s="45" t="s">
        <v>200</v>
      </c>
    </row>
    <row r="49" spans="3:32" x14ac:dyDescent="0.25">
      <c r="C49" s="59" t="s">
        <v>165</v>
      </c>
      <c r="D49" s="59">
        <v>42</v>
      </c>
      <c r="E49" s="59">
        <v>1603</v>
      </c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99"/>
      <c r="AD49" s="42">
        <f t="shared" si="0"/>
        <v>1603</v>
      </c>
      <c r="AE49" s="42">
        <f t="shared" si="1"/>
        <v>52399</v>
      </c>
      <c r="AF49" s="45" t="s">
        <v>201</v>
      </c>
    </row>
    <row r="50" spans="3:32" x14ac:dyDescent="0.25">
      <c r="C50" s="59" t="s">
        <v>165</v>
      </c>
      <c r="D50" s="59">
        <v>43</v>
      </c>
      <c r="E50" s="59">
        <v>320</v>
      </c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99"/>
      <c r="AD50" s="42">
        <f t="shared" si="0"/>
        <v>320</v>
      </c>
      <c r="AE50" s="42">
        <f t="shared" si="1"/>
        <v>52719</v>
      </c>
      <c r="AF50" s="45" t="s">
        <v>202</v>
      </c>
    </row>
    <row r="51" spans="3:32" x14ac:dyDescent="0.25">
      <c r="C51" s="59" t="s">
        <v>165</v>
      </c>
      <c r="D51" s="59">
        <v>44</v>
      </c>
      <c r="E51" s="59">
        <v>1282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99"/>
      <c r="AD51" s="42">
        <f t="shared" si="0"/>
        <v>1282</v>
      </c>
      <c r="AE51" s="42">
        <f t="shared" si="1"/>
        <v>54001</v>
      </c>
      <c r="AF51" s="45" t="s">
        <v>203</v>
      </c>
    </row>
    <row r="52" spans="3:32" x14ac:dyDescent="0.25">
      <c r="C52" s="59" t="s">
        <v>165</v>
      </c>
      <c r="D52" s="59">
        <v>45</v>
      </c>
      <c r="E52" s="59">
        <v>320</v>
      </c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99"/>
      <c r="AD52" s="42">
        <f t="shared" si="0"/>
        <v>320</v>
      </c>
      <c r="AE52" s="42">
        <f t="shared" si="1"/>
        <v>54321</v>
      </c>
      <c r="AF52" s="45" t="s">
        <v>204</v>
      </c>
    </row>
    <row r="53" spans="3:32" x14ac:dyDescent="0.25">
      <c r="C53" s="59" t="s">
        <v>165</v>
      </c>
      <c r="D53" s="59">
        <v>46</v>
      </c>
      <c r="E53" s="59">
        <v>1282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99"/>
      <c r="AD53" s="42">
        <f t="shared" si="0"/>
        <v>1282</v>
      </c>
      <c r="AE53" s="42">
        <f t="shared" si="1"/>
        <v>55603</v>
      </c>
      <c r="AF53" s="45" t="s">
        <v>205</v>
      </c>
    </row>
    <row r="54" spans="3:32" x14ac:dyDescent="0.25">
      <c r="C54" s="59" t="s">
        <v>165</v>
      </c>
      <c r="D54" s="59">
        <v>47</v>
      </c>
      <c r="E54" s="59">
        <v>2405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99"/>
      <c r="AD54" s="42">
        <f t="shared" si="0"/>
        <v>2405</v>
      </c>
      <c r="AE54" s="42">
        <f t="shared" si="1"/>
        <v>58008</v>
      </c>
      <c r="AF54" s="45" t="s">
        <v>206</v>
      </c>
    </row>
    <row r="55" spans="3:32" x14ac:dyDescent="0.25">
      <c r="C55" s="59" t="s">
        <v>165</v>
      </c>
      <c r="D55" s="59">
        <v>48</v>
      </c>
      <c r="E55" s="59">
        <v>641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99"/>
      <c r="AD55" s="42">
        <f t="shared" si="0"/>
        <v>641</v>
      </c>
      <c r="AE55" s="42">
        <f t="shared" si="1"/>
        <v>58649</v>
      </c>
      <c r="AF55" s="45" t="s">
        <v>207</v>
      </c>
    </row>
    <row r="56" spans="3:32" x14ac:dyDescent="0.25">
      <c r="C56" s="59" t="s">
        <v>165</v>
      </c>
      <c r="D56" s="59">
        <v>49</v>
      </c>
      <c r="E56" s="59">
        <v>1443</v>
      </c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99"/>
      <c r="AD56" s="42">
        <f t="shared" si="0"/>
        <v>1443</v>
      </c>
      <c r="AE56" s="42">
        <f t="shared" si="1"/>
        <v>60092</v>
      </c>
      <c r="AF56" s="45" t="s">
        <v>208</v>
      </c>
    </row>
    <row r="57" spans="3:32" x14ac:dyDescent="0.25">
      <c r="C57" s="59" t="s">
        <v>165</v>
      </c>
      <c r="D57" s="59">
        <v>50</v>
      </c>
      <c r="E57" s="59">
        <v>1603</v>
      </c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99"/>
      <c r="AD57" s="42">
        <f t="shared" si="0"/>
        <v>1603</v>
      </c>
      <c r="AE57" s="42">
        <f t="shared" si="1"/>
        <v>61695</v>
      </c>
      <c r="AF57" s="45" t="s">
        <v>209</v>
      </c>
    </row>
    <row r="58" spans="3:32" x14ac:dyDescent="0.25">
      <c r="C58" s="59" t="s">
        <v>165</v>
      </c>
      <c r="D58" s="59">
        <v>51</v>
      </c>
      <c r="E58" s="59">
        <v>1924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99"/>
      <c r="AD58" s="42">
        <f t="shared" si="0"/>
        <v>1924</v>
      </c>
      <c r="AE58" s="42">
        <f t="shared" si="1"/>
        <v>63619</v>
      </c>
      <c r="AF58" s="45" t="s">
        <v>210</v>
      </c>
    </row>
    <row r="59" spans="3:32" x14ac:dyDescent="0.25">
      <c r="C59" s="59" t="s">
        <v>165</v>
      </c>
      <c r="D59" s="59">
        <v>52</v>
      </c>
      <c r="E59" s="59">
        <v>1603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99"/>
      <c r="AD59" s="42">
        <f t="shared" si="0"/>
        <v>1603</v>
      </c>
      <c r="AE59" s="42">
        <f t="shared" si="1"/>
        <v>65222</v>
      </c>
      <c r="AF59" s="45" t="s">
        <v>211</v>
      </c>
    </row>
    <row r="60" spans="3:32" x14ac:dyDescent="0.25">
      <c r="C60" s="59" t="s">
        <v>165</v>
      </c>
      <c r="D60" s="59">
        <v>53</v>
      </c>
      <c r="E60" s="59">
        <v>3047</v>
      </c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99"/>
      <c r="AD60" s="42">
        <f t="shared" si="0"/>
        <v>3047</v>
      </c>
      <c r="AE60" s="42">
        <f t="shared" si="1"/>
        <v>68269</v>
      </c>
      <c r="AF60" s="45" t="s">
        <v>212</v>
      </c>
    </row>
    <row r="61" spans="3:32" x14ac:dyDescent="0.25">
      <c r="C61" s="59" t="s">
        <v>165</v>
      </c>
      <c r="D61" s="59">
        <v>54</v>
      </c>
      <c r="E61" s="59">
        <v>1122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99"/>
      <c r="AD61" s="42">
        <f t="shared" si="0"/>
        <v>1122</v>
      </c>
      <c r="AE61" s="42">
        <f t="shared" si="1"/>
        <v>69391</v>
      </c>
      <c r="AF61" s="45" t="s">
        <v>213</v>
      </c>
    </row>
    <row r="62" spans="3:32" x14ac:dyDescent="0.25">
      <c r="C62" s="59" t="s">
        <v>165</v>
      </c>
      <c r="D62" s="59">
        <v>55</v>
      </c>
      <c r="E62" s="59">
        <v>962</v>
      </c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99"/>
      <c r="AD62" s="42">
        <f t="shared" si="0"/>
        <v>962</v>
      </c>
      <c r="AE62" s="42">
        <f t="shared" si="1"/>
        <v>70353</v>
      </c>
      <c r="AF62" s="45" t="s">
        <v>214</v>
      </c>
    </row>
    <row r="63" spans="3:32" x14ac:dyDescent="0.25">
      <c r="C63" s="59" t="s">
        <v>165</v>
      </c>
      <c r="D63" s="59">
        <v>56</v>
      </c>
      <c r="E63" s="59">
        <v>1282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99"/>
      <c r="AD63" s="42">
        <f t="shared" si="0"/>
        <v>1282</v>
      </c>
      <c r="AE63" s="42">
        <f t="shared" si="1"/>
        <v>71635</v>
      </c>
      <c r="AF63" s="45" t="s">
        <v>215</v>
      </c>
    </row>
    <row r="64" spans="3:32" x14ac:dyDescent="0.25">
      <c r="C64" s="59" t="s">
        <v>165</v>
      </c>
      <c r="D64" s="59">
        <v>57</v>
      </c>
      <c r="E64" s="59">
        <v>1282</v>
      </c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99"/>
      <c r="AD64" s="42">
        <f t="shared" si="0"/>
        <v>1282</v>
      </c>
      <c r="AE64" s="42">
        <f t="shared" si="1"/>
        <v>72917</v>
      </c>
      <c r="AF64" s="45" t="s">
        <v>216</v>
      </c>
    </row>
    <row r="65" spans="3:32" x14ac:dyDescent="0.25">
      <c r="C65" s="59" t="s">
        <v>165</v>
      </c>
      <c r="D65" s="59">
        <v>58</v>
      </c>
      <c r="E65" s="59">
        <v>3207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99"/>
      <c r="AD65" s="42">
        <f t="shared" si="0"/>
        <v>3207</v>
      </c>
      <c r="AE65" s="42">
        <f t="shared" si="1"/>
        <v>76124</v>
      </c>
      <c r="AF65" s="45" t="s">
        <v>217</v>
      </c>
    </row>
    <row r="66" spans="3:32" x14ac:dyDescent="0.25">
      <c r="C66" s="59" t="s">
        <v>165</v>
      </c>
      <c r="D66" s="59">
        <v>59</v>
      </c>
      <c r="E66" s="59">
        <v>320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99"/>
      <c r="AD66" s="42">
        <f t="shared" si="0"/>
        <v>320</v>
      </c>
      <c r="AE66" s="99">
        <f t="shared" si="1"/>
        <v>76444</v>
      </c>
      <c r="AF66" s="45" t="s">
        <v>218</v>
      </c>
    </row>
    <row r="67" spans="3:32" x14ac:dyDescent="0.25">
      <c r="C67" s="59" t="s">
        <v>165</v>
      </c>
      <c r="D67" s="59">
        <v>60</v>
      </c>
      <c r="E67" s="59">
        <v>320</v>
      </c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99"/>
      <c r="AD67" s="42">
        <f t="shared" si="0"/>
        <v>320</v>
      </c>
      <c r="AE67" s="42">
        <f t="shared" si="1"/>
        <v>76764</v>
      </c>
      <c r="AF67" s="45" t="s">
        <v>219</v>
      </c>
    </row>
    <row r="68" spans="3:32" x14ac:dyDescent="0.25">
      <c r="C68" s="6" t="s">
        <v>165</v>
      </c>
      <c r="D68" s="6">
        <v>61</v>
      </c>
      <c r="E68" s="6">
        <v>1443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42"/>
      <c r="AD68" s="42">
        <f t="shared" si="0"/>
        <v>1443</v>
      </c>
      <c r="AE68" s="42">
        <f t="shared" si="1"/>
        <v>78207</v>
      </c>
      <c r="AF68" s="45" t="s">
        <v>220</v>
      </c>
    </row>
    <row r="69" spans="3:32" x14ac:dyDescent="0.25">
      <c r="C69" s="6" t="s">
        <v>165</v>
      </c>
      <c r="D69" s="6">
        <v>62</v>
      </c>
      <c r="E69" s="6">
        <v>160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42"/>
      <c r="AD69" s="42">
        <f t="shared" si="0"/>
        <v>160</v>
      </c>
      <c r="AE69" s="42">
        <f t="shared" si="1"/>
        <v>78367</v>
      </c>
      <c r="AF69" s="45" t="s">
        <v>221</v>
      </c>
    </row>
    <row r="70" spans="3:32" x14ac:dyDescent="0.25">
      <c r="C70" s="6" t="s">
        <v>165</v>
      </c>
      <c r="D70" s="6">
        <v>63</v>
      </c>
      <c r="E70" s="6">
        <v>3367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42"/>
      <c r="AD70" s="42">
        <f t="shared" si="0"/>
        <v>3367</v>
      </c>
      <c r="AE70" s="42">
        <f t="shared" si="1"/>
        <v>81734</v>
      </c>
      <c r="AF70" s="45" t="s">
        <v>222</v>
      </c>
    </row>
    <row r="71" spans="3:32" x14ac:dyDescent="0.25">
      <c r="C71" s="6" t="s">
        <v>165</v>
      </c>
      <c r="D71" s="6">
        <v>64</v>
      </c>
      <c r="E71" s="6">
        <v>1282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42"/>
      <c r="AD71" s="42">
        <f t="shared" si="0"/>
        <v>1282</v>
      </c>
      <c r="AE71" s="42">
        <f t="shared" si="1"/>
        <v>83016</v>
      </c>
      <c r="AF71" s="45" t="s">
        <v>223</v>
      </c>
    </row>
    <row r="72" spans="3:32" x14ac:dyDescent="0.25">
      <c r="C72" s="6" t="s">
        <v>165</v>
      </c>
      <c r="D72" s="6">
        <v>65</v>
      </c>
      <c r="E72" s="6">
        <v>1443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42"/>
      <c r="AD72" s="42">
        <f t="shared" si="0"/>
        <v>1443</v>
      </c>
      <c r="AE72" s="42">
        <f t="shared" si="1"/>
        <v>84459</v>
      </c>
      <c r="AF72" s="45" t="s">
        <v>224</v>
      </c>
    </row>
    <row r="73" spans="3:32" x14ac:dyDescent="0.25">
      <c r="C73" s="6" t="s">
        <v>165</v>
      </c>
      <c r="D73" s="6">
        <v>66</v>
      </c>
      <c r="E73" s="6">
        <v>1122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42"/>
      <c r="AD73" s="42">
        <f t="shared" si="0"/>
        <v>1122</v>
      </c>
      <c r="AE73" s="42">
        <f t="shared" si="1"/>
        <v>85581</v>
      </c>
      <c r="AF73" s="45" t="s">
        <v>225</v>
      </c>
    </row>
    <row r="74" spans="3:32" x14ac:dyDescent="0.25">
      <c r="C74" s="6" t="s">
        <v>165</v>
      </c>
      <c r="D74" s="6">
        <v>67</v>
      </c>
      <c r="E74" s="6">
        <v>5282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42"/>
      <c r="AD74" s="42">
        <f t="shared" si="0"/>
        <v>5282</v>
      </c>
      <c r="AE74" s="42">
        <f t="shared" ref="AE74:AE137" si="2">SUM(AE73+AD74)</f>
        <v>90863</v>
      </c>
      <c r="AF74" s="45" t="s">
        <v>227</v>
      </c>
    </row>
    <row r="75" spans="3:32" x14ac:dyDescent="0.25">
      <c r="C75" s="6" t="s">
        <v>165</v>
      </c>
      <c r="D75" s="6">
        <v>68</v>
      </c>
      <c r="E75" s="6">
        <v>481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42"/>
      <c r="AD75" s="42">
        <f t="shared" si="0"/>
        <v>481</v>
      </c>
      <c r="AE75" s="42">
        <f t="shared" si="2"/>
        <v>91344</v>
      </c>
      <c r="AF75" s="45" t="s">
        <v>228</v>
      </c>
    </row>
    <row r="76" spans="3:32" x14ac:dyDescent="0.25">
      <c r="C76" s="6" t="s">
        <v>165</v>
      </c>
      <c r="D76" s="6">
        <v>69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>
        <v>48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42"/>
      <c r="AD76" s="42">
        <f t="shared" si="0"/>
        <v>48</v>
      </c>
      <c r="AE76" s="42">
        <f t="shared" si="2"/>
        <v>91392</v>
      </c>
      <c r="AF76" s="45" t="s">
        <v>229</v>
      </c>
    </row>
    <row r="77" spans="3:32" x14ac:dyDescent="0.25">
      <c r="C77" s="6" t="s">
        <v>234</v>
      </c>
      <c r="D77" s="6">
        <v>70</v>
      </c>
      <c r="E77" s="6"/>
      <c r="F77" s="6"/>
      <c r="G77" s="6">
        <v>300</v>
      </c>
      <c r="H77" s="6">
        <v>14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42"/>
      <c r="AD77" s="42">
        <f t="shared" si="0"/>
        <v>314</v>
      </c>
      <c r="AE77" s="42">
        <f t="shared" si="2"/>
        <v>91706</v>
      </c>
      <c r="AF77" s="45" t="s">
        <v>231</v>
      </c>
    </row>
    <row r="78" spans="3:32" x14ac:dyDescent="0.25">
      <c r="C78" s="6" t="s">
        <v>235</v>
      </c>
      <c r="D78" s="6">
        <v>71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v>520</v>
      </c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42"/>
      <c r="AD78" s="42">
        <f t="shared" si="0"/>
        <v>520</v>
      </c>
      <c r="AE78" s="42">
        <f t="shared" si="2"/>
        <v>92226</v>
      </c>
      <c r="AF78" s="45" t="s">
        <v>163</v>
      </c>
    </row>
    <row r="79" spans="3:32" x14ac:dyDescent="0.25">
      <c r="C79" s="6" t="s">
        <v>256</v>
      </c>
      <c r="D79" s="6">
        <v>72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>
        <v>450</v>
      </c>
      <c r="AC79" s="42"/>
      <c r="AD79" s="42">
        <f t="shared" si="0"/>
        <v>450</v>
      </c>
      <c r="AE79" s="42">
        <f t="shared" si="2"/>
        <v>92676</v>
      </c>
      <c r="AF79" s="45" t="s">
        <v>268</v>
      </c>
    </row>
    <row r="80" spans="3:32" x14ac:dyDescent="0.25">
      <c r="C80" s="6" t="s">
        <v>262</v>
      </c>
      <c r="D80" s="6">
        <v>73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v>2474</v>
      </c>
      <c r="V80" s="6"/>
      <c r="W80" s="6"/>
      <c r="X80" s="6"/>
      <c r="Y80" s="6"/>
      <c r="Z80" s="6"/>
      <c r="AA80" s="6"/>
      <c r="AB80" s="6"/>
      <c r="AC80" s="42"/>
      <c r="AD80" s="42">
        <f t="shared" si="0"/>
        <v>2474</v>
      </c>
      <c r="AE80" s="42">
        <f t="shared" si="2"/>
        <v>95150</v>
      </c>
      <c r="AF80" s="45" t="s">
        <v>263</v>
      </c>
    </row>
    <row r="81" spans="3:32" x14ac:dyDescent="0.25">
      <c r="C81" s="6" t="s">
        <v>262</v>
      </c>
      <c r="D81" s="6">
        <v>74</v>
      </c>
      <c r="E81" s="6"/>
      <c r="F81" s="6"/>
      <c r="G81" s="6">
        <v>300</v>
      </c>
      <c r="H81" s="6">
        <v>14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42"/>
      <c r="AD81" s="42">
        <f t="shared" si="0"/>
        <v>314</v>
      </c>
      <c r="AE81" s="42">
        <f t="shared" si="2"/>
        <v>95464</v>
      </c>
      <c r="AF81" s="45" t="s">
        <v>267</v>
      </c>
    </row>
    <row r="82" spans="3:32" x14ac:dyDescent="0.25">
      <c r="C82" s="6" t="s">
        <v>264</v>
      </c>
      <c r="D82" s="6">
        <v>75</v>
      </c>
      <c r="E82" s="6"/>
      <c r="F82" s="6"/>
      <c r="G82" s="6"/>
      <c r="H82" s="6"/>
      <c r="I82" s="6"/>
      <c r="J82" s="6">
        <v>12107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42"/>
      <c r="AD82" s="42">
        <f t="shared" si="0"/>
        <v>12107</v>
      </c>
      <c r="AE82" s="42">
        <f t="shared" si="2"/>
        <v>107571</v>
      </c>
      <c r="AF82" s="45" t="s">
        <v>265</v>
      </c>
    </row>
    <row r="83" spans="3:32" x14ac:dyDescent="0.25">
      <c r="C83" s="6" t="s">
        <v>266</v>
      </c>
      <c r="D83" s="6">
        <v>76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>
        <v>520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42"/>
      <c r="AD83" s="42">
        <f t="shared" si="0"/>
        <v>520</v>
      </c>
      <c r="AE83" s="42">
        <f t="shared" si="2"/>
        <v>108091</v>
      </c>
      <c r="AF83" s="45" t="s">
        <v>163</v>
      </c>
    </row>
    <row r="84" spans="3:32" x14ac:dyDescent="0.25">
      <c r="C84" s="6" t="s">
        <v>165</v>
      </c>
      <c r="D84" s="6">
        <v>77</v>
      </c>
      <c r="E84" s="56">
        <v>801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42"/>
      <c r="AD84" s="42">
        <f t="shared" si="0"/>
        <v>801</v>
      </c>
      <c r="AE84" s="42">
        <f t="shared" si="2"/>
        <v>108892</v>
      </c>
      <c r="AF84" s="45" t="s">
        <v>174</v>
      </c>
    </row>
    <row r="85" spans="3:32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42"/>
      <c r="AD85" s="42">
        <f t="shared" si="0"/>
        <v>0</v>
      </c>
      <c r="AE85" s="42">
        <f t="shared" si="2"/>
        <v>108892</v>
      </c>
      <c r="AF85" s="45"/>
    </row>
    <row r="86" spans="3:32" x14ac:dyDescent="0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42"/>
      <c r="AD86" s="42">
        <f t="shared" si="0"/>
        <v>0</v>
      </c>
      <c r="AE86" s="42">
        <f t="shared" si="2"/>
        <v>108892</v>
      </c>
      <c r="AF86" s="45"/>
    </row>
    <row r="87" spans="3:32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42"/>
      <c r="AD87" s="42">
        <f t="shared" si="0"/>
        <v>0</v>
      </c>
      <c r="AE87" s="42">
        <f t="shared" si="2"/>
        <v>108892</v>
      </c>
      <c r="AF87" s="45"/>
    </row>
    <row r="88" spans="3:32" x14ac:dyDescent="0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42"/>
      <c r="AD88" s="42">
        <f t="shared" si="0"/>
        <v>0</v>
      </c>
      <c r="AE88" s="42">
        <f t="shared" si="2"/>
        <v>108892</v>
      </c>
      <c r="AF88" s="45"/>
    </row>
    <row r="89" spans="3:32" x14ac:dyDescent="0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42"/>
      <c r="AD89" s="42">
        <f t="shared" si="0"/>
        <v>0</v>
      </c>
      <c r="AE89" s="42">
        <f t="shared" si="2"/>
        <v>108892</v>
      </c>
      <c r="AF89" s="45"/>
    </row>
    <row r="90" spans="3:32" x14ac:dyDescent="0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42"/>
      <c r="AD90" s="42">
        <f t="shared" si="0"/>
        <v>0</v>
      </c>
      <c r="AE90" s="42">
        <f t="shared" si="2"/>
        <v>108892</v>
      </c>
      <c r="AF90" s="45"/>
    </row>
    <row r="91" spans="3:32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42"/>
      <c r="AD91" s="42">
        <f t="shared" si="0"/>
        <v>0</v>
      </c>
      <c r="AE91" s="42">
        <f t="shared" si="2"/>
        <v>108892</v>
      </c>
      <c r="AF91" s="45"/>
    </row>
    <row r="92" spans="3:32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42"/>
      <c r="AD92" s="42">
        <f t="shared" si="0"/>
        <v>0</v>
      </c>
      <c r="AE92" s="42">
        <f t="shared" si="2"/>
        <v>108892</v>
      </c>
      <c r="AF92" s="45"/>
    </row>
    <row r="93" spans="3:32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42"/>
      <c r="AD93" s="42">
        <f t="shared" si="0"/>
        <v>0</v>
      </c>
      <c r="AE93" s="42">
        <f t="shared" si="2"/>
        <v>108892</v>
      </c>
      <c r="AF93" s="45"/>
    </row>
    <row r="94" spans="3:32" x14ac:dyDescent="0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42"/>
      <c r="AD94" s="42">
        <f t="shared" si="0"/>
        <v>0</v>
      </c>
      <c r="AE94" s="42">
        <f t="shared" si="2"/>
        <v>108892</v>
      </c>
      <c r="AF94" s="45"/>
    </row>
    <row r="95" spans="3:32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42"/>
      <c r="AD95" s="42">
        <f t="shared" si="0"/>
        <v>0</v>
      </c>
      <c r="AE95" s="42">
        <f t="shared" si="2"/>
        <v>108892</v>
      </c>
      <c r="AF95" s="45"/>
    </row>
    <row r="96" spans="3:32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42"/>
      <c r="AD96" s="42">
        <f t="shared" si="0"/>
        <v>0</v>
      </c>
      <c r="AE96" s="42">
        <f t="shared" si="2"/>
        <v>108892</v>
      </c>
      <c r="AF96" s="45"/>
    </row>
    <row r="97" spans="3:32" x14ac:dyDescent="0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42"/>
      <c r="AD97" s="42">
        <f t="shared" si="0"/>
        <v>0</v>
      </c>
      <c r="AE97" s="42">
        <f t="shared" si="2"/>
        <v>108892</v>
      </c>
      <c r="AF97" s="45"/>
    </row>
    <row r="98" spans="3:32" x14ac:dyDescent="0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42"/>
      <c r="AD98" s="42">
        <f t="shared" si="0"/>
        <v>0</v>
      </c>
      <c r="AE98" s="42">
        <f t="shared" si="2"/>
        <v>108892</v>
      </c>
      <c r="AF98" s="45"/>
    </row>
    <row r="99" spans="3:32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42"/>
      <c r="AD99" s="42">
        <f t="shared" si="0"/>
        <v>0</v>
      </c>
      <c r="AE99" s="42">
        <f t="shared" si="2"/>
        <v>108892</v>
      </c>
      <c r="AF99" s="45"/>
    </row>
    <row r="100" spans="3:32" x14ac:dyDescent="0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42"/>
      <c r="AD100" s="42">
        <f t="shared" si="0"/>
        <v>0</v>
      </c>
      <c r="AE100" s="42">
        <f t="shared" si="2"/>
        <v>108892</v>
      </c>
      <c r="AF100" s="45"/>
    </row>
    <row r="101" spans="3:32" x14ac:dyDescent="0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42"/>
      <c r="AD101" s="42">
        <f t="shared" si="0"/>
        <v>0</v>
      </c>
      <c r="AE101" s="42">
        <f t="shared" si="2"/>
        <v>108892</v>
      </c>
      <c r="AF101" s="45"/>
    </row>
    <row r="102" spans="3:32" x14ac:dyDescent="0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42"/>
      <c r="AD102" s="42">
        <f t="shared" si="0"/>
        <v>0</v>
      </c>
      <c r="AE102" s="42">
        <f t="shared" si="2"/>
        <v>108892</v>
      </c>
      <c r="AF102" s="45"/>
    </row>
    <row r="103" spans="3:32" x14ac:dyDescent="0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42"/>
      <c r="AD103" s="42">
        <f t="shared" si="0"/>
        <v>0</v>
      </c>
      <c r="AE103" s="42">
        <f t="shared" si="2"/>
        <v>108892</v>
      </c>
      <c r="AF103" s="45"/>
    </row>
    <row r="104" spans="3:32" x14ac:dyDescent="0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42"/>
      <c r="AD104" s="42">
        <f t="shared" si="0"/>
        <v>0</v>
      </c>
      <c r="AE104" s="42">
        <f t="shared" si="2"/>
        <v>108892</v>
      </c>
      <c r="AF104" s="45"/>
    </row>
    <row r="105" spans="3:32" x14ac:dyDescent="0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42"/>
      <c r="AD105" s="42">
        <f t="shared" si="0"/>
        <v>0</v>
      </c>
      <c r="AE105" s="42">
        <f t="shared" si="2"/>
        <v>108892</v>
      </c>
      <c r="AF105" s="45"/>
    </row>
    <row r="106" spans="3:32" x14ac:dyDescent="0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42"/>
      <c r="AD106" s="42">
        <f t="shared" si="0"/>
        <v>0</v>
      </c>
      <c r="AE106" s="42">
        <f t="shared" si="2"/>
        <v>108892</v>
      </c>
      <c r="AF106" s="45"/>
    </row>
    <row r="107" spans="3:32" x14ac:dyDescent="0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42"/>
      <c r="AD107" s="42">
        <f t="shared" si="0"/>
        <v>0</v>
      </c>
      <c r="AE107" s="42">
        <f t="shared" si="2"/>
        <v>108892</v>
      </c>
      <c r="AF107" s="45"/>
    </row>
    <row r="108" spans="3:32" x14ac:dyDescent="0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42"/>
      <c r="AD108" s="42">
        <f t="shared" si="0"/>
        <v>0</v>
      </c>
      <c r="AE108" s="42">
        <f t="shared" si="2"/>
        <v>108892</v>
      </c>
      <c r="AF108" s="45"/>
    </row>
    <row r="109" spans="3:32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42"/>
      <c r="AD109" s="42">
        <f t="shared" si="0"/>
        <v>0</v>
      </c>
      <c r="AE109" s="42">
        <f t="shared" si="2"/>
        <v>108892</v>
      </c>
      <c r="AF109" s="45"/>
    </row>
    <row r="110" spans="3:32" x14ac:dyDescent="0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42"/>
      <c r="AD110" s="42">
        <f t="shared" si="0"/>
        <v>0</v>
      </c>
      <c r="AE110" s="42">
        <f t="shared" si="2"/>
        <v>108892</v>
      </c>
      <c r="AF110" s="45"/>
    </row>
    <row r="111" spans="3:32" x14ac:dyDescent="0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42"/>
      <c r="AD111" s="42">
        <f t="shared" si="0"/>
        <v>0</v>
      </c>
      <c r="AE111" s="42">
        <f t="shared" si="2"/>
        <v>108892</v>
      </c>
      <c r="AF111" s="45"/>
    </row>
    <row r="112" spans="3:32" x14ac:dyDescent="0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42"/>
      <c r="AD112" s="42">
        <f t="shared" si="0"/>
        <v>0</v>
      </c>
      <c r="AE112" s="42">
        <f t="shared" si="2"/>
        <v>108892</v>
      </c>
      <c r="AF112" s="45"/>
    </row>
    <row r="113" spans="3:32" x14ac:dyDescent="0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42"/>
      <c r="AD113" s="42">
        <f t="shared" si="0"/>
        <v>0</v>
      </c>
      <c r="AE113" s="42">
        <f t="shared" si="2"/>
        <v>108892</v>
      </c>
      <c r="AF113" s="45"/>
    </row>
    <row r="114" spans="3:32" x14ac:dyDescent="0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42"/>
      <c r="AD114" s="42">
        <f t="shared" si="0"/>
        <v>0</v>
      </c>
      <c r="AE114" s="42">
        <f t="shared" si="2"/>
        <v>108892</v>
      </c>
      <c r="AF114" s="45"/>
    </row>
    <row r="115" spans="3:32" x14ac:dyDescent="0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42"/>
      <c r="AD115" s="42">
        <f t="shared" si="0"/>
        <v>0</v>
      </c>
      <c r="AE115" s="42">
        <f t="shared" si="2"/>
        <v>108892</v>
      </c>
      <c r="AF115" s="45"/>
    </row>
    <row r="116" spans="3:32" x14ac:dyDescent="0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42"/>
      <c r="AD116" s="42">
        <f t="shared" si="0"/>
        <v>0</v>
      </c>
      <c r="AE116" s="42">
        <f t="shared" si="2"/>
        <v>108892</v>
      </c>
      <c r="AF116" s="45"/>
    </row>
    <row r="117" spans="3:32" x14ac:dyDescent="0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42"/>
      <c r="AD117" s="42">
        <f t="shared" si="0"/>
        <v>0</v>
      </c>
      <c r="AE117" s="42">
        <f t="shared" si="2"/>
        <v>108892</v>
      </c>
      <c r="AF117" s="45"/>
    </row>
    <row r="118" spans="3:32" x14ac:dyDescent="0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42"/>
      <c r="AD118" s="42">
        <f t="shared" si="0"/>
        <v>0</v>
      </c>
      <c r="AE118" s="42">
        <f t="shared" si="2"/>
        <v>108892</v>
      </c>
      <c r="AF118" s="45"/>
    </row>
    <row r="119" spans="3:32" x14ac:dyDescent="0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42"/>
      <c r="AD119" s="42">
        <f t="shared" si="0"/>
        <v>0</v>
      </c>
      <c r="AE119" s="42">
        <f t="shared" si="2"/>
        <v>108892</v>
      </c>
      <c r="AF119" s="45"/>
    </row>
    <row r="120" spans="3:32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42"/>
      <c r="AD120" s="42">
        <f t="shared" si="0"/>
        <v>0</v>
      </c>
      <c r="AE120" s="42">
        <f t="shared" si="2"/>
        <v>108892</v>
      </c>
      <c r="AF120" s="45"/>
    </row>
    <row r="121" spans="3:32" x14ac:dyDescent="0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42"/>
      <c r="AD121" s="42">
        <f t="shared" si="0"/>
        <v>0</v>
      </c>
      <c r="AE121" s="42">
        <f t="shared" si="2"/>
        <v>108892</v>
      </c>
      <c r="AF121" s="45"/>
    </row>
    <row r="122" spans="3:32" x14ac:dyDescent="0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42"/>
      <c r="AD122" s="42">
        <f t="shared" si="0"/>
        <v>0</v>
      </c>
      <c r="AE122" s="42">
        <f t="shared" si="2"/>
        <v>108892</v>
      </c>
      <c r="AF122" s="45"/>
    </row>
    <row r="123" spans="3:32" x14ac:dyDescent="0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42"/>
      <c r="AD123" s="42">
        <f t="shared" si="0"/>
        <v>0</v>
      </c>
      <c r="AE123" s="42">
        <f t="shared" si="2"/>
        <v>108892</v>
      </c>
      <c r="AF123" s="45"/>
    </row>
    <row r="124" spans="3:3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42"/>
      <c r="AD124" s="42">
        <f t="shared" si="0"/>
        <v>0</v>
      </c>
      <c r="AE124" s="42">
        <f t="shared" si="2"/>
        <v>108892</v>
      </c>
      <c r="AF124" s="45"/>
    </row>
    <row r="125" spans="3:32" x14ac:dyDescent="0.2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42"/>
      <c r="AD125" s="42">
        <f t="shared" si="0"/>
        <v>0</v>
      </c>
      <c r="AE125" s="42">
        <f t="shared" si="2"/>
        <v>108892</v>
      </c>
      <c r="AF125" s="45"/>
    </row>
    <row r="126" spans="3:32" x14ac:dyDescent="0.2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42"/>
      <c r="AD126" s="42">
        <f t="shared" si="0"/>
        <v>0</v>
      </c>
      <c r="AE126" s="42">
        <f t="shared" si="2"/>
        <v>108892</v>
      </c>
      <c r="AF126" s="45"/>
    </row>
    <row r="127" spans="3:32" x14ac:dyDescent="0.2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42"/>
      <c r="AD127" s="42">
        <f t="shared" si="0"/>
        <v>0</v>
      </c>
      <c r="AE127" s="42">
        <f t="shared" si="2"/>
        <v>108892</v>
      </c>
      <c r="AF127" s="45"/>
    </row>
    <row r="128" spans="3:32" x14ac:dyDescent="0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42"/>
      <c r="AD128" s="42">
        <f t="shared" si="0"/>
        <v>0</v>
      </c>
      <c r="AE128" s="42">
        <f t="shared" si="2"/>
        <v>108892</v>
      </c>
      <c r="AF128" s="45"/>
    </row>
    <row r="129" spans="3:32" x14ac:dyDescent="0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42"/>
      <c r="AD129" s="42">
        <f t="shared" si="0"/>
        <v>0</v>
      </c>
      <c r="AE129" s="42">
        <f t="shared" si="2"/>
        <v>108892</v>
      </c>
      <c r="AF129" s="45"/>
    </row>
    <row r="130" spans="3:32" x14ac:dyDescent="0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42"/>
      <c r="AD130" s="42">
        <f t="shared" si="0"/>
        <v>0</v>
      </c>
      <c r="AE130" s="42">
        <f t="shared" si="2"/>
        <v>108892</v>
      </c>
      <c r="AF130" s="45"/>
    </row>
    <row r="131" spans="3:32" x14ac:dyDescent="0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42"/>
      <c r="AD131" s="42">
        <f t="shared" si="0"/>
        <v>0</v>
      </c>
      <c r="AE131" s="42">
        <f t="shared" si="2"/>
        <v>108892</v>
      </c>
      <c r="AF131" s="45"/>
    </row>
    <row r="132" spans="3:32" x14ac:dyDescent="0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42"/>
      <c r="AD132" s="42">
        <f t="shared" si="0"/>
        <v>0</v>
      </c>
      <c r="AE132" s="42">
        <f t="shared" si="2"/>
        <v>108892</v>
      </c>
      <c r="AF132" s="45"/>
    </row>
    <row r="133" spans="3:32" x14ac:dyDescent="0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42"/>
      <c r="AD133" s="42">
        <f t="shared" si="0"/>
        <v>0</v>
      </c>
      <c r="AE133" s="42">
        <f t="shared" si="2"/>
        <v>108892</v>
      </c>
      <c r="AF133" s="45"/>
    </row>
    <row r="134" spans="3:32" x14ac:dyDescent="0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42"/>
      <c r="AD134" s="42">
        <f t="shared" si="0"/>
        <v>0</v>
      </c>
      <c r="AE134" s="42">
        <f t="shared" si="2"/>
        <v>108892</v>
      </c>
      <c r="AF134" s="45"/>
    </row>
    <row r="135" spans="3:32" x14ac:dyDescent="0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42"/>
      <c r="AD135" s="42">
        <f t="shared" si="0"/>
        <v>0</v>
      </c>
      <c r="AE135" s="42">
        <f t="shared" si="2"/>
        <v>108892</v>
      </c>
      <c r="AF135" s="45"/>
    </row>
    <row r="136" spans="3:32" x14ac:dyDescent="0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42"/>
      <c r="AD136" s="42">
        <f t="shared" si="0"/>
        <v>0</v>
      </c>
      <c r="AE136" s="42">
        <f t="shared" si="2"/>
        <v>108892</v>
      </c>
      <c r="AF136" s="45"/>
    </row>
    <row r="137" spans="3:32" x14ac:dyDescent="0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42"/>
      <c r="AD137" s="42">
        <f t="shared" si="0"/>
        <v>0</v>
      </c>
      <c r="AE137" s="42">
        <f t="shared" si="2"/>
        <v>108892</v>
      </c>
      <c r="AF137" s="45"/>
    </row>
    <row r="138" spans="3:32" x14ac:dyDescent="0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42"/>
      <c r="AD138" s="42">
        <f t="shared" si="0"/>
        <v>0</v>
      </c>
      <c r="AE138" s="42">
        <f t="shared" ref="AE138:AE201" si="3">SUM(AE137+AD138)</f>
        <v>108892</v>
      </c>
      <c r="AF138" s="45"/>
    </row>
    <row r="139" spans="3:32" x14ac:dyDescent="0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42"/>
      <c r="AD139" s="42">
        <f t="shared" si="0"/>
        <v>0</v>
      </c>
      <c r="AE139" s="42">
        <f t="shared" si="3"/>
        <v>108892</v>
      </c>
      <c r="AF139" s="45"/>
    </row>
    <row r="140" spans="3:32" x14ac:dyDescent="0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42"/>
      <c r="AD140" s="42">
        <f t="shared" si="0"/>
        <v>0</v>
      </c>
      <c r="AE140" s="42">
        <f t="shared" si="3"/>
        <v>108892</v>
      </c>
      <c r="AF140" s="45"/>
    </row>
    <row r="141" spans="3:32" x14ac:dyDescent="0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42"/>
      <c r="AD141" s="42">
        <f t="shared" si="0"/>
        <v>0</v>
      </c>
      <c r="AE141" s="42">
        <f t="shared" si="3"/>
        <v>108892</v>
      </c>
      <c r="AF141" s="45"/>
    </row>
    <row r="142" spans="3:32" x14ac:dyDescent="0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42"/>
      <c r="AD142" s="42">
        <f t="shared" si="0"/>
        <v>0</v>
      </c>
      <c r="AE142" s="42">
        <f t="shared" si="3"/>
        <v>108892</v>
      </c>
      <c r="AF142" s="45"/>
    </row>
    <row r="143" spans="3:32" x14ac:dyDescent="0.2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42"/>
      <c r="AD143" s="42">
        <f t="shared" si="0"/>
        <v>0</v>
      </c>
      <c r="AE143" s="42">
        <f t="shared" si="3"/>
        <v>108892</v>
      </c>
      <c r="AF143" s="45"/>
    </row>
    <row r="144" spans="3:32" x14ac:dyDescent="0.2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42"/>
      <c r="AD144" s="42">
        <f t="shared" si="0"/>
        <v>0</v>
      </c>
      <c r="AE144" s="42">
        <f t="shared" si="3"/>
        <v>108892</v>
      </c>
      <c r="AF144" s="45"/>
    </row>
    <row r="145" spans="3:32" x14ac:dyDescent="0.2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42"/>
      <c r="AD145" s="42">
        <f t="shared" si="0"/>
        <v>0</v>
      </c>
      <c r="AE145" s="42">
        <f t="shared" si="3"/>
        <v>108892</v>
      </c>
      <c r="AF145" s="45"/>
    </row>
    <row r="146" spans="3:32" x14ac:dyDescent="0.2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42"/>
      <c r="AD146" s="42">
        <f t="shared" si="0"/>
        <v>0</v>
      </c>
      <c r="AE146" s="42">
        <f t="shared" si="3"/>
        <v>108892</v>
      </c>
      <c r="AF146" s="45"/>
    </row>
    <row r="147" spans="3:32" x14ac:dyDescent="0.2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42"/>
      <c r="AD147" s="42">
        <f t="shared" si="0"/>
        <v>0</v>
      </c>
      <c r="AE147" s="42">
        <f t="shared" si="3"/>
        <v>108892</v>
      </c>
      <c r="AF147" s="45"/>
    </row>
    <row r="148" spans="3:32" x14ac:dyDescent="0.2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42"/>
      <c r="AD148" s="42">
        <f t="shared" si="0"/>
        <v>0</v>
      </c>
      <c r="AE148" s="42">
        <f t="shared" si="3"/>
        <v>108892</v>
      </c>
      <c r="AF148" s="45"/>
    </row>
    <row r="149" spans="3:32" x14ac:dyDescent="0.2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42"/>
      <c r="AD149" s="42">
        <f t="shared" si="0"/>
        <v>0</v>
      </c>
      <c r="AE149" s="42">
        <f t="shared" si="3"/>
        <v>108892</v>
      </c>
      <c r="AF149" s="45"/>
    </row>
    <row r="150" spans="3:32" x14ac:dyDescent="0.2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42"/>
      <c r="AD150" s="42">
        <f t="shared" si="0"/>
        <v>0</v>
      </c>
      <c r="AE150" s="42">
        <f t="shared" si="3"/>
        <v>108892</v>
      </c>
      <c r="AF150" s="45"/>
    </row>
    <row r="151" spans="3:32" x14ac:dyDescent="0.2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42"/>
      <c r="AD151" s="42">
        <f t="shared" si="0"/>
        <v>0</v>
      </c>
      <c r="AE151" s="42">
        <f t="shared" si="3"/>
        <v>108892</v>
      </c>
      <c r="AF151" s="45"/>
    </row>
    <row r="152" spans="3:32" x14ac:dyDescent="0.2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42"/>
      <c r="AD152" s="42">
        <f t="shared" si="0"/>
        <v>0</v>
      </c>
      <c r="AE152" s="42">
        <f t="shared" si="3"/>
        <v>108892</v>
      </c>
      <c r="AF152" s="45"/>
    </row>
    <row r="153" spans="3:32" x14ac:dyDescent="0.2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42"/>
      <c r="AD153" s="42">
        <f t="shared" si="0"/>
        <v>0</v>
      </c>
      <c r="AE153" s="42">
        <f t="shared" si="3"/>
        <v>108892</v>
      </c>
      <c r="AF153" s="45"/>
    </row>
    <row r="154" spans="3:32" x14ac:dyDescent="0.2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42"/>
      <c r="AD154" s="42">
        <f t="shared" si="0"/>
        <v>0</v>
      </c>
      <c r="AE154" s="42">
        <f t="shared" si="3"/>
        <v>108892</v>
      </c>
      <c r="AF154" s="45"/>
    </row>
    <row r="155" spans="3:32" x14ac:dyDescent="0.2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42"/>
      <c r="AD155" s="42">
        <f t="shared" si="0"/>
        <v>0</v>
      </c>
      <c r="AE155" s="42">
        <f t="shared" si="3"/>
        <v>108892</v>
      </c>
      <c r="AF155" s="45"/>
    </row>
    <row r="156" spans="3:32" x14ac:dyDescent="0.2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42"/>
      <c r="AD156" s="42">
        <f t="shared" si="0"/>
        <v>0</v>
      </c>
      <c r="AE156" s="42">
        <f t="shared" si="3"/>
        <v>108892</v>
      </c>
      <c r="AF156" s="45"/>
    </row>
    <row r="157" spans="3:32" x14ac:dyDescent="0.2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42"/>
      <c r="AD157" s="42">
        <f t="shared" si="0"/>
        <v>0</v>
      </c>
      <c r="AE157" s="42">
        <f t="shared" si="3"/>
        <v>108892</v>
      </c>
      <c r="AF157" s="45"/>
    </row>
    <row r="158" spans="3:32" x14ac:dyDescent="0.2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42"/>
      <c r="AD158" s="42">
        <f t="shared" si="0"/>
        <v>0</v>
      </c>
      <c r="AE158" s="42">
        <f t="shared" si="3"/>
        <v>108892</v>
      </c>
      <c r="AF158" s="45"/>
    </row>
    <row r="159" spans="3:32" x14ac:dyDescent="0.2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42"/>
      <c r="AD159" s="42">
        <f t="shared" si="0"/>
        <v>0</v>
      </c>
      <c r="AE159" s="42">
        <f t="shared" si="3"/>
        <v>108892</v>
      </c>
      <c r="AF159" s="45"/>
    </row>
    <row r="160" spans="3:32" x14ac:dyDescent="0.2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42"/>
      <c r="AD160" s="42">
        <f t="shared" si="0"/>
        <v>0</v>
      </c>
      <c r="AE160" s="42">
        <f t="shared" si="3"/>
        <v>108892</v>
      </c>
      <c r="AF160" s="45"/>
    </row>
    <row r="161" spans="3:32" x14ac:dyDescent="0.2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42"/>
      <c r="AD161" s="42">
        <f t="shared" si="0"/>
        <v>0</v>
      </c>
      <c r="AE161" s="42">
        <f t="shared" si="3"/>
        <v>108892</v>
      </c>
      <c r="AF161" s="45"/>
    </row>
    <row r="162" spans="3:32" x14ac:dyDescent="0.2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42"/>
      <c r="AD162" s="42">
        <f t="shared" si="0"/>
        <v>0</v>
      </c>
      <c r="AE162" s="42">
        <f t="shared" si="3"/>
        <v>108892</v>
      </c>
      <c r="AF162" s="45"/>
    </row>
    <row r="163" spans="3:32" x14ac:dyDescent="0.2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42"/>
      <c r="AD163" s="42">
        <f t="shared" si="0"/>
        <v>0</v>
      </c>
      <c r="AE163" s="42">
        <f t="shared" si="3"/>
        <v>108892</v>
      </c>
      <c r="AF163" s="45"/>
    </row>
    <row r="164" spans="3:32" x14ac:dyDescent="0.2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42"/>
      <c r="AD164" s="42">
        <f t="shared" si="0"/>
        <v>0</v>
      </c>
      <c r="AE164" s="42">
        <f t="shared" si="3"/>
        <v>108892</v>
      </c>
      <c r="AF164" s="45"/>
    </row>
    <row r="165" spans="3:32" x14ac:dyDescent="0.2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42"/>
      <c r="AD165" s="42">
        <f t="shared" si="0"/>
        <v>0</v>
      </c>
      <c r="AE165" s="42">
        <f t="shared" si="3"/>
        <v>108892</v>
      </c>
      <c r="AF165" s="45"/>
    </row>
    <row r="166" spans="3:32" x14ac:dyDescent="0.2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42"/>
      <c r="AD166" s="42">
        <f t="shared" si="0"/>
        <v>0</v>
      </c>
      <c r="AE166" s="42">
        <f t="shared" si="3"/>
        <v>108892</v>
      </c>
      <c r="AF166" s="45"/>
    </row>
    <row r="167" spans="3:32" x14ac:dyDescent="0.2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42"/>
      <c r="AD167" s="42">
        <f t="shared" si="0"/>
        <v>0</v>
      </c>
      <c r="AE167" s="42">
        <f t="shared" si="3"/>
        <v>108892</v>
      </c>
      <c r="AF167" s="45"/>
    </row>
    <row r="168" spans="3:32" x14ac:dyDescent="0.2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42"/>
      <c r="AD168" s="42">
        <f t="shared" si="0"/>
        <v>0</v>
      </c>
      <c r="AE168" s="42">
        <f t="shared" si="3"/>
        <v>108892</v>
      </c>
      <c r="AF168" s="45"/>
    </row>
    <row r="169" spans="3:32" x14ac:dyDescent="0.2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42"/>
      <c r="AD169" s="42">
        <f t="shared" si="0"/>
        <v>0</v>
      </c>
      <c r="AE169" s="42">
        <f t="shared" si="3"/>
        <v>108892</v>
      </c>
      <c r="AF169" s="45"/>
    </row>
    <row r="170" spans="3:32" x14ac:dyDescent="0.2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42"/>
      <c r="AD170" s="42">
        <f t="shared" si="0"/>
        <v>0</v>
      </c>
      <c r="AE170" s="42">
        <f t="shared" si="3"/>
        <v>108892</v>
      </c>
      <c r="AF170" s="45"/>
    </row>
    <row r="171" spans="3:32" x14ac:dyDescent="0.2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42"/>
      <c r="AD171" s="42">
        <f t="shared" si="0"/>
        <v>0</v>
      </c>
      <c r="AE171" s="42">
        <f t="shared" si="3"/>
        <v>108892</v>
      </c>
      <c r="AF171" s="45"/>
    </row>
    <row r="172" spans="3:32" x14ac:dyDescent="0.2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42"/>
      <c r="AD172" s="42">
        <f t="shared" si="0"/>
        <v>0</v>
      </c>
      <c r="AE172" s="42">
        <f t="shared" si="3"/>
        <v>108892</v>
      </c>
      <c r="AF172" s="45"/>
    </row>
    <row r="173" spans="3:32" x14ac:dyDescent="0.2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42"/>
      <c r="AD173" s="42">
        <f t="shared" si="0"/>
        <v>0</v>
      </c>
      <c r="AE173" s="42">
        <f t="shared" si="3"/>
        <v>108892</v>
      </c>
      <c r="AF173" s="45"/>
    </row>
    <row r="174" spans="3:32" x14ac:dyDescent="0.2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42"/>
      <c r="AD174" s="42">
        <f t="shared" si="0"/>
        <v>0</v>
      </c>
      <c r="AE174" s="42">
        <f t="shared" si="3"/>
        <v>108892</v>
      </c>
      <c r="AF174" s="45"/>
    </row>
    <row r="175" spans="3:32" x14ac:dyDescent="0.2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42"/>
      <c r="AD175" s="42">
        <f t="shared" si="0"/>
        <v>0</v>
      </c>
      <c r="AE175" s="42">
        <f t="shared" si="3"/>
        <v>108892</v>
      </c>
      <c r="AF175" s="45"/>
    </row>
    <row r="176" spans="3:32" x14ac:dyDescent="0.2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42"/>
      <c r="AD176" s="42">
        <f t="shared" si="0"/>
        <v>0</v>
      </c>
      <c r="AE176" s="42">
        <f t="shared" si="3"/>
        <v>108892</v>
      </c>
      <c r="AF176" s="45"/>
    </row>
    <row r="177" spans="3:32" x14ac:dyDescent="0.2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42"/>
      <c r="AD177" s="42">
        <f t="shared" si="0"/>
        <v>0</v>
      </c>
      <c r="AE177" s="42">
        <f t="shared" si="3"/>
        <v>108892</v>
      </c>
      <c r="AF177" s="45"/>
    </row>
    <row r="178" spans="3:32" x14ac:dyDescent="0.2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42"/>
      <c r="AD178" s="42">
        <f t="shared" si="0"/>
        <v>0</v>
      </c>
      <c r="AE178" s="42">
        <f t="shared" si="3"/>
        <v>108892</v>
      </c>
      <c r="AF178" s="45"/>
    </row>
    <row r="179" spans="3:32" x14ac:dyDescent="0.2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42"/>
      <c r="AD179" s="42">
        <f t="shared" si="0"/>
        <v>0</v>
      </c>
      <c r="AE179" s="42">
        <f t="shared" si="3"/>
        <v>108892</v>
      </c>
      <c r="AF179" s="45"/>
    </row>
    <row r="180" spans="3:32" x14ac:dyDescent="0.2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42"/>
      <c r="AD180" s="42">
        <f t="shared" si="0"/>
        <v>0</v>
      </c>
      <c r="AE180" s="42">
        <f t="shared" si="3"/>
        <v>108892</v>
      </c>
      <c r="AF180" s="45"/>
    </row>
    <row r="181" spans="3:32" x14ac:dyDescent="0.2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42"/>
      <c r="AD181" s="42">
        <f t="shared" si="0"/>
        <v>0</v>
      </c>
      <c r="AE181" s="42">
        <f t="shared" si="3"/>
        <v>108892</v>
      </c>
      <c r="AF181" s="45"/>
    </row>
    <row r="182" spans="3:32" x14ac:dyDescent="0.2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42"/>
      <c r="AD182" s="42">
        <f t="shared" si="0"/>
        <v>0</v>
      </c>
      <c r="AE182" s="42">
        <f t="shared" si="3"/>
        <v>108892</v>
      </c>
      <c r="AF182" s="45"/>
    </row>
    <row r="183" spans="3:32" x14ac:dyDescent="0.2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42"/>
      <c r="AD183" s="42">
        <f t="shared" si="0"/>
        <v>0</v>
      </c>
      <c r="AE183" s="42">
        <f t="shared" si="3"/>
        <v>108892</v>
      </c>
      <c r="AF183" s="45"/>
    </row>
    <row r="184" spans="3:32" x14ac:dyDescent="0.2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42"/>
      <c r="AD184" s="42">
        <f t="shared" si="0"/>
        <v>0</v>
      </c>
      <c r="AE184" s="42">
        <f t="shared" si="3"/>
        <v>108892</v>
      </c>
      <c r="AF184" s="45"/>
    </row>
    <row r="185" spans="3:32" x14ac:dyDescent="0.2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42"/>
      <c r="AD185" s="42">
        <f t="shared" si="0"/>
        <v>0</v>
      </c>
      <c r="AE185" s="42">
        <f t="shared" si="3"/>
        <v>108892</v>
      </c>
      <c r="AF185" s="45"/>
    </row>
    <row r="186" spans="3:32" x14ac:dyDescent="0.2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42"/>
      <c r="AD186" s="42">
        <f t="shared" si="0"/>
        <v>0</v>
      </c>
      <c r="AE186" s="42">
        <f t="shared" si="3"/>
        <v>108892</v>
      </c>
      <c r="AF186" s="45"/>
    </row>
    <row r="187" spans="3:32" x14ac:dyDescent="0.2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42"/>
      <c r="AD187" s="42">
        <f t="shared" si="0"/>
        <v>0</v>
      </c>
      <c r="AE187" s="42">
        <f t="shared" si="3"/>
        <v>108892</v>
      </c>
      <c r="AF187" s="45"/>
    </row>
    <row r="188" spans="3:32" x14ac:dyDescent="0.2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42"/>
      <c r="AD188" s="42">
        <f t="shared" si="0"/>
        <v>0</v>
      </c>
      <c r="AE188" s="42">
        <f t="shared" si="3"/>
        <v>108892</v>
      </c>
      <c r="AF188" s="45"/>
    </row>
    <row r="189" spans="3:32" x14ac:dyDescent="0.2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42"/>
      <c r="AD189" s="42">
        <f t="shared" si="0"/>
        <v>0</v>
      </c>
      <c r="AE189" s="42">
        <f t="shared" si="3"/>
        <v>108892</v>
      </c>
      <c r="AF189" s="45"/>
    </row>
    <row r="190" spans="3:32" x14ac:dyDescent="0.2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42"/>
      <c r="AD190" s="42">
        <f t="shared" si="0"/>
        <v>0</v>
      </c>
      <c r="AE190" s="42">
        <f t="shared" si="3"/>
        <v>108892</v>
      </c>
      <c r="AF190" s="45"/>
    </row>
    <row r="191" spans="3:32" x14ac:dyDescent="0.2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42"/>
      <c r="AD191" s="42">
        <f t="shared" si="0"/>
        <v>0</v>
      </c>
      <c r="AE191" s="42">
        <f t="shared" si="3"/>
        <v>108892</v>
      </c>
      <c r="AF191" s="45"/>
    </row>
    <row r="192" spans="3:32" x14ac:dyDescent="0.2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42"/>
      <c r="AD192" s="42">
        <f t="shared" si="0"/>
        <v>0</v>
      </c>
      <c r="AE192" s="42">
        <f t="shared" si="3"/>
        <v>108892</v>
      </c>
      <c r="AF192" s="45"/>
    </row>
    <row r="193" spans="3:32" x14ac:dyDescent="0.2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42"/>
      <c r="AD193" s="42">
        <f t="shared" si="0"/>
        <v>0</v>
      </c>
      <c r="AE193" s="42">
        <f t="shared" si="3"/>
        <v>108892</v>
      </c>
      <c r="AF193" s="45"/>
    </row>
    <row r="194" spans="3:32" x14ac:dyDescent="0.2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42"/>
      <c r="AD194" s="42">
        <f t="shared" si="0"/>
        <v>0</v>
      </c>
      <c r="AE194" s="42">
        <f t="shared" si="3"/>
        <v>108892</v>
      </c>
      <c r="AF194" s="45"/>
    </row>
    <row r="195" spans="3:32" x14ac:dyDescent="0.2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42"/>
      <c r="AD195" s="42">
        <f t="shared" si="0"/>
        <v>0</v>
      </c>
      <c r="AE195" s="42">
        <f t="shared" si="3"/>
        <v>108892</v>
      </c>
      <c r="AF195" s="45"/>
    </row>
    <row r="196" spans="3:32" x14ac:dyDescent="0.2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42"/>
      <c r="AD196" s="42">
        <f t="shared" si="0"/>
        <v>0</v>
      </c>
      <c r="AE196" s="42">
        <f t="shared" si="3"/>
        <v>108892</v>
      </c>
      <c r="AF196" s="45"/>
    </row>
    <row r="197" spans="3:32" x14ac:dyDescent="0.2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42"/>
      <c r="AD197" s="42">
        <f t="shared" si="0"/>
        <v>0</v>
      </c>
      <c r="AE197" s="42">
        <f t="shared" si="3"/>
        <v>108892</v>
      </c>
      <c r="AF197" s="45"/>
    </row>
    <row r="198" spans="3:32" x14ac:dyDescent="0.2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42"/>
      <c r="AD198" s="42">
        <f t="shared" si="0"/>
        <v>0</v>
      </c>
      <c r="AE198" s="42">
        <f t="shared" si="3"/>
        <v>108892</v>
      </c>
      <c r="AF198" s="45"/>
    </row>
    <row r="199" spans="3:32" x14ac:dyDescent="0.2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42"/>
      <c r="AD199" s="42">
        <f t="shared" si="0"/>
        <v>0</v>
      </c>
      <c r="AE199" s="42">
        <f t="shared" si="3"/>
        <v>108892</v>
      </c>
      <c r="AF199" s="45"/>
    </row>
    <row r="200" spans="3:32" x14ac:dyDescent="0.2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42"/>
      <c r="AD200" s="42">
        <f t="shared" si="0"/>
        <v>0</v>
      </c>
      <c r="AE200" s="42">
        <f t="shared" si="3"/>
        <v>108892</v>
      </c>
      <c r="AF200" s="45"/>
    </row>
    <row r="201" spans="3:32" x14ac:dyDescent="0.2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42"/>
      <c r="AD201" s="42">
        <f t="shared" si="0"/>
        <v>0</v>
      </c>
      <c r="AE201" s="42">
        <f t="shared" si="3"/>
        <v>108892</v>
      </c>
      <c r="AF201" s="45"/>
    </row>
    <row r="202" spans="3:32" x14ac:dyDescent="0.2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42"/>
      <c r="AD202" s="42">
        <f t="shared" si="0"/>
        <v>0</v>
      </c>
      <c r="AE202" s="42">
        <f t="shared" ref="AE202:AE204" si="4">SUM(AE201+AD202)</f>
        <v>108892</v>
      </c>
      <c r="AF202" s="45"/>
    </row>
    <row r="203" spans="3:32" x14ac:dyDescent="0.2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42"/>
      <c r="AD203" s="42">
        <f t="shared" si="0"/>
        <v>0</v>
      </c>
      <c r="AE203" s="42">
        <f t="shared" si="4"/>
        <v>108892</v>
      </c>
      <c r="AF203" s="45"/>
    </row>
    <row r="204" spans="3:32" x14ac:dyDescent="0.2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42"/>
      <c r="AD204" s="42">
        <f t="shared" si="0"/>
        <v>0</v>
      </c>
      <c r="AE204" s="42">
        <f t="shared" si="4"/>
        <v>108892</v>
      </c>
      <c r="AF204" s="45"/>
    </row>
    <row r="205" spans="3:32" x14ac:dyDescent="0.2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42"/>
      <c r="AD205" s="42">
        <f t="shared" si="0"/>
        <v>0</v>
      </c>
      <c r="AE205" s="42">
        <f>SUM(AE69+AD205)</f>
        <v>78367</v>
      </c>
      <c r="AF205" s="45"/>
    </row>
    <row r="206" spans="3:32" ht="69" customHeight="1" x14ac:dyDescent="0.25">
      <c r="C206" s="3" t="s">
        <v>57</v>
      </c>
      <c r="D206" s="6"/>
      <c r="E206" s="56">
        <f>SUM(E8:E205)</f>
        <v>91524</v>
      </c>
      <c r="F206" s="56">
        <f t="shared" ref="F206:AC206" si="5">SUM(F8:F205)</f>
        <v>0</v>
      </c>
      <c r="G206" s="56">
        <f t="shared" si="5"/>
        <v>600</v>
      </c>
      <c r="H206" s="56">
        <f t="shared" si="5"/>
        <v>28</v>
      </c>
      <c r="I206" s="56">
        <f t="shared" si="5"/>
        <v>0</v>
      </c>
      <c r="J206" s="56">
        <f t="shared" si="5"/>
        <v>12107</v>
      </c>
      <c r="K206" s="56">
        <f t="shared" si="5"/>
        <v>0</v>
      </c>
      <c r="L206" s="56">
        <f t="shared" si="5"/>
        <v>0</v>
      </c>
      <c r="M206" s="56">
        <f t="shared" si="5"/>
        <v>0</v>
      </c>
      <c r="N206" s="56">
        <f t="shared" si="5"/>
        <v>0</v>
      </c>
      <c r="O206" s="56">
        <f t="shared" si="5"/>
        <v>0</v>
      </c>
      <c r="P206" s="56">
        <f t="shared" si="5"/>
        <v>1608</v>
      </c>
      <c r="Q206" s="56">
        <f t="shared" si="5"/>
        <v>101</v>
      </c>
      <c r="R206" s="56">
        <f t="shared" si="5"/>
        <v>0</v>
      </c>
      <c r="S206" s="56">
        <f t="shared" si="5"/>
        <v>0</v>
      </c>
      <c r="T206" s="56">
        <f t="shared" si="5"/>
        <v>0</v>
      </c>
      <c r="U206" s="56">
        <f t="shared" si="5"/>
        <v>2474</v>
      </c>
      <c r="V206" s="56">
        <f t="shared" si="5"/>
        <v>0</v>
      </c>
      <c r="W206" s="56">
        <f t="shared" si="5"/>
        <v>0</v>
      </c>
      <c r="X206" s="56">
        <f t="shared" si="5"/>
        <v>0</v>
      </c>
      <c r="Y206" s="56">
        <f t="shared" si="5"/>
        <v>0</v>
      </c>
      <c r="Z206" s="56">
        <f t="shared" si="5"/>
        <v>0</v>
      </c>
      <c r="AA206" s="56">
        <f t="shared" si="5"/>
        <v>0</v>
      </c>
      <c r="AB206" s="56">
        <f t="shared" si="5"/>
        <v>450</v>
      </c>
      <c r="AC206" s="64">
        <f t="shared" si="5"/>
        <v>0</v>
      </c>
      <c r="AD206" s="64">
        <f>SUM(E206:AC206)</f>
        <v>108892</v>
      </c>
      <c r="AE206" s="42"/>
      <c r="AF206" s="45"/>
    </row>
  </sheetData>
  <pageMargins left="0.70866141732283472" right="0.70866141732283472" top="0.78740157480314965" bottom="0.78740157480314965" header="0.31496062992125984" footer="0.31496062992125984"/>
  <pageSetup paperSize="9" scale="3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7"/>
  <sheetViews>
    <sheetView tabSelected="1" topLeftCell="A31" workbookViewId="0">
      <selection activeCell="I32" sqref="I32"/>
    </sheetView>
  </sheetViews>
  <sheetFormatPr defaultRowHeight="15" x14ac:dyDescent="0.25"/>
  <cols>
    <col min="2" max="2" width="80.42578125" customWidth="1"/>
    <col min="3" max="3" width="20.7109375" customWidth="1"/>
    <col min="4" max="4" width="20.42578125" customWidth="1"/>
  </cols>
  <sheetData>
    <row r="3" spans="1:6" ht="15.75" thickBot="1" x14ac:dyDescent="0.3"/>
    <row r="4" spans="1:6" ht="27" thickBot="1" x14ac:dyDescent="0.45">
      <c r="B4" s="55" t="s">
        <v>147</v>
      </c>
      <c r="C4" s="24"/>
      <c r="D4" s="125">
        <v>2022</v>
      </c>
    </row>
    <row r="5" spans="1:6" ht="15.75" thickBot="1" x14ac:dyDescent="0.3">
      <c r="B5" s="25"/>
      <c r="C5" s="20"/>
      <c r="D5" s="25"/>
      <c r="F5" s="62"/>
    </row>
    <row r="6" spans="1:6" ht="15.75" thickBot="1" x14ac:dyDescent="0.3">
      <c r="B6" s="84" t="s">
        <v>77</v>
      </c>
      <c r="C6" s="92" t="s">
        <v>146</v>
      </c>
      <c r="D6" s="93" t="s">
        <v>237</v>
      </c>
    </row>
    <row r="7" spans="1:6" x14ac:dyDescent="0.25">
      <c r="A7">
        <v>1</v>
      </c>
      <c r="B7" s="70" t="s">
        <v>78</v>
      </c>
      <c r="C7" s="94">
        <v>30000</v>
      </c>
      <c r="D7" s="95">
        <f>SUM('Příjmy pokladna'!D73,'Příjmy banka'!E254)</f>
        <v>6000</v>
      </c>
    </row>
    <row r="8" spans="1:6" x14ac:dyDescent="0.25">
      <c r="A8">
        <v>2</v>
      </c>
      <c r="B8" s="71" t="s">
        <v>1</v>
      </c>
      <c r="C8" s="26">
        <v>100000</v>
      </c>
      <c r="D8" s="27">
        <f>SUM('Příjmy pokladna'!E73,'Příjmy banka'!F254)</f>
        <v>94901</v>
      </c>
    </row>
    <row r="9" spans="1:6" x14ac:dyDescent="0.25">
      <c r="A9">
        <v>3</v>
      </c>
      <c r="B9" s="71" t="s">
        <v>238</v>
      </c>
      <c r="C9" s="26">
        <v>27000</v>
      </c>
      <c r="D9" s="27">
        <f>SUM('Příjmy pokladna'!F73,'Příjmy banka'!G254)</f>
        <v>1500</v>
      </c>
    </row>
    <row r="10" spans="1:6" x14ac:dyDescent="0.25">
      <c r="A10">
        <v>4</v>
      </c>
      <c r="B10" s="71" t="s">
        <v>239</v>
      </c>
      <c r="C10" s="26">
        <v>9600</v>
      </c>
      <c r="D10" s="27">
        <f>SUM('Příjmy pokladna'!G73,'Příjmy banka'!H254)</f>
        <v>128</v>
      </c>
    </row>
    <row r="11" spans="1:6" x14ac:dyDescent="0.25">
      <c r="A11">
        <v>5</v>
      </c>
      <c r="B11" s="71" t="s">
        <v>79</v>
      </c>
      <c r="C11" s="26">
        <v>9000</v>
      </c>
      <c r="D11" s="27">
        <f>SUM('Příjmy pokladna'!H73,'Příjmy banka'!I254)</f>
        <v>500</v>
      </c>
    </row>
    <row r="12" spans="1:6" x14ac:dyDescent="0.25">
      <c r="A12">
        <v>6</v>
      </c>
      <c r="B12" s="71" t="s">
        <v>80</v>
      </c>
      <c r="C12" s="26">
        <v>9000</v>
      </c>
      <c r="D12" s="27">
        <f>SUM('Příjmy pokladna'!I73,'Příjmy banka'!J254)</f>
        <v>60</v>
      </c>
    </row>
    <row r="13" spans="1:6" x14ac:dyDescent="0.25">
      <c r="A13">
        <v>7</v>
      </c>
      <c r="B13" s="71" t="s">
        <v>81</v>
      </c>
      <c r="C13" s="26">
        <v>400</v>
      </c>
      <c r="D13" s="27">
        <f>SUM('Příjmy pokladna'!J73,'Příjmy banka'!K254)</f>
        <v>500</v>
      </c>
    </row>
    <row r="14" spans="1:6" x14ac:dyDescent="0.25">
      <c r="A14">
        <v>8</v>
      </c>
      <c r="B14" s="71" t="s">
        <v>82</v>
      </c>
      <c r="C14" s="26">
        <v>0</v>
      </c>
      <c r="D14" s="27">
        <f>SUM('Příjmy banka'!L254)</f>
        <v>0</v>
      </c>
    </row>
    <row r="15" spans="1:6" x14ac:dyDescent="0.25">
      <c r="A15">
        <v>9</v>
      </c>
      <c r="B15" s="71" t="s">
        <v>240</v>
      </c>
      <c r="C15" s="26">
        <v>6000</v>
      </c>
      <c r="D15" s="27">
        <f>SUM('Příjmy pokladna'!L73,'Příjmy banka'!N254)</f>
        <v>3500</v>
      </c>
    </row>
    <row r="16" spans="1:6" x14ac:dyDescent="0.25">
      <c r="A16" s="67" t="s">
        <v>41</v>
      </c>
      <c r="B16" s="71" t="s">
        <v>120</v>
      </c>
      <c r="C16" s="26">
        <v>1000</v>
      </c>
      <c r="D16" s="27">
        <f>SUM('Příjmy pokladna'!M73)</f>
        <v>100</v>
      </c>
    </row>
    <row r="17" spans="1:4" x14ac:dyDescent="0.25">
      <c r="A17" s="67" t="s">
        <v>42</v>
      </c>
      <c r="B17" s="71" t="s">
        <v>133</v>
      </c>
      <c r="C17" s="26">
        <v>3000</v>
      </c>
      <c r="D17" s="27">
        <f>SUM('Příjmy pokladna'!N73)</f>
        <v>0</v>
      </c>
    </row>
    <row r="18" spans="1:4" x14ac:dyDescent="0.25">
      <c r="A18">
        <v>10</v>
      </c>
      <c r="B18" s="71" t="s">
        <v>83</v>
      </c>
      <c r="C18" s="26">
        <v>22000</v>
      </c>
      <c r="D18" s="27">
        <f>SUM('Příjmy pokladna'!O73,'Příjmy banka'!O254)</f>
        <v>0</v>
      </c>
    </row>
    <row r="19" spans="1:4" x14ac:dyDescent="0.25">
      <c r="A19">
        <v>11</v>
      </c>
      <c r="B19" s="71" t="s">
        <v>84</v>
      </c>
      <c r="C19" s="28">
        <v>34000</v>
      </c>
      <c r="D19" s="27">
        <f>SUM('Příjmy pokladna'!P73,'Příjmy banka'!P254)</f>
        <v>0</v>
      </c>
    </row>
    <row r="20" spans="1:4" x14ac:dyDescent="0.25">
      <c r="A20">
        <v>12</v>
      </c>
      <c r="B20" s="71" t="s">
        <v>125</v>
      </c>
      <c r="C20" s="28">
        <v>0</v>
      </c>
      <c r="D20" s="27">
        <f>SUM('Příjmy pokladna'!Q73,'Příjmy banka'!Q254)</f>
        <v>0</v>
      </c>
    </row>
    <row r="21" spans="1:4" x14ac:dyDescent="0.25">
      <c r="A21">
        <v>13</v>
      </c>
      <c r="B21" s="71" t="s">
        <v>85</v>
      </c>
      <c r="C21" s="28">
        <v>0</v>
      </c>
      <c r="D21" s="27">
        <v>0</v>
      </c>
    </row>
    <row r="22" spans="1:4" x14ac:dyDescent="0.25">
      <c r="A22">
        <v>14</v>
      </c>
      <c r="B22" s="71" t="s">
        <v>121</v>
      </c>
      <c r="C22" s="28">
        <v>3000</v>
      </c>
      <c r="D22" s="27">
        <f>SUM('Příjmy pokladna'!R73,'Příjmy banka'!R254)</f>
        <v>1040</v>
      </c>
    </row>
    <row r="23" spans="1:4" x14ac:dyDescent="0.25">
      <c r="A23">
        <v>15</v>
      </c>
      <c r="B23" s="72" t="s">
        <v>86</v>
      </c>
      <c r="C23" s="29">
        <v>0</v>
      </c>
      <c r="D23" s="30">
        <f>SUM('Příjmy pokladna'!S73,'Příjmy banka'!S254)</f>
        <v>2</v>
      </c>
    </row>
    <row r="24" spans="1:4" x14ac:dyDescent="0.25">
      <c r="A24">
        <v>16</v>
      </c>
      <c r="B24" s="96" t="s">
        <v>87</v>
      </c>
      <c r="C24" s="91">
        <v>5000</v>
      </c>
      <c r="D24" s="27">
        <f>SUM('Příjmy pokladna'!T73,'Příjmy banka'!T254)</f>
        <v>2141</v>
      </c>
    </row>
    <row r="25" spans="1:4" ht="15.75" thickBot="1" x14ac:dyDescent="0.3">
      <c r="A25" s="67" t="s">
        <v>122</v>
      </c>
      <c r="B25" s="85" t="s">
        <v>123</v>
      </c>
      <c r="C25" s="97">
        <v>0</v>
      </c>
      <c r="D25" s="98">
        <f>SUM('Příjmy pokladna'!U73,'Příjmy banka'!U254)</f>
        <v>0</v>
      </c>
    </row>
    <row r="26" spans="1:4" ht="15.75" thickBot="1" x14ac:dyDescent="0.3">
      <c r="A26">
        <v>17</v>
      </c>
      <c r="B26" s="23" t="s">
        <v>12</v>
      </c>
      <c r="C26" s="31">
        <f>SUM(C7:C25)</f>
        <v>259000</v>
      </c>
      <c r="D26" s="63">
        <f>SUM(D7:D25)</f>
        <v>110372</v>
      </c>
    </row>
    <row r="27" spans="1:4" x14ac:dyDescent="0.25">
      <c r="A27">
        <v>18</v>
      </c>
      <c r="B27" s="71" t="s">
        <v>15</v>
      </c>
      <c r="C27" s="28">
        <v>100000</v>
      </c>
      <c r="D27" s="27">
        <f>SUM('Výdaje pokladna'!F121,'Výdaje banka'!E206)</f>
        <v>95058</v>
      </c>
    </row>
    <row r="28" spans="1:4" x14ac:dyDescent="0.25">
      <c r="A28">
        <v>19</v>
      </c>
      <c r="B28" s="71" t="s">
        <v>88</v>
      </c>
      <c r="C28" s="28">
        <v>0</v>
      </c>
      <c r="D28" s="27">
        <f>SUM('Výdaje pokladna'!G121)</f>
        <v>0</v>
      </c>
    </row>
    <row r="29" spans="1:4" x14ac:dyDescent="0.25">
      <c r="A29">
        <v>20</v>
      </c>
      <c r="B29" s="71" t="s">
        <v>117</v>
      </c>
      <c r="C29" s="28">
        <v>27000</v>
      </c>
      <c r="D29" s="27">
        <f>SUM('Výdaje pokladna'!H121,'Výdaje banka'!G206)</f>
        <v>600</v>
      </c>
    </row>
    <row r="30" spans="1:4" x14ac:dyDescent="0.25">
      <c r="A30">
        <v>21</v>
      </c>
      <c r="B30" s="71" t="s">
        <v>89</v>
      </c>
      <c r="C30" s="28">
        <v>8160</v>
      </c>
      <c r="D30" s="27">
        <f>SUM('Výdaje pokladna'!I121,'Výdaje banka'!H206)</f>
        <v>28</v>
      </c>
    </row>
    <row r="31" spans="1:4" x14ac:dyDescent="0.25">
      <c r="A31">
        <v>22</v>
      </c>
      <c r="B31" s="71" t="s">
        <v>270</v>
      </c>
      <c r="C31" s="28">
        <v>20000</v>
      </c>
      <c r="D31" s="27">
        <f>SUM('Výdaje pokladna'!K121,'Výdaje banka'!J206)</f>
        <v>12107</v>
      </c>
    </row>
    <row r="32" spans="1:4" x14ac:dyDescent="0.25">
      <c r="A32">
        <v>23</v>
      </c>
      <c r="B32" s="71" t="s">
        <v>271</v>
      </c>
      <c r="C32" s="28">
        <v>15000</v>
      </c>
      <c r="D32" s="27">
        <f>SUM('Výdaje pokladna'!J121,'Výdaje banka'!I206)</f>
        <v>0</v>
      </c>
    </row>
    <row r="33" spans="1:4" x14ac:dyDescent="0.25">
      <c r="A33">
        <v>24</v>
      </c>
      <c r="B33" s="71" t="s">
        <v>90</v>
      </c>
      <c r="C33" s="28">
        <v>450</v>
      </c>
      <c r="D33" s="27">
        <v>0</v>
      </c>
    </row>
    <row r="34" spans="1:4" x14ac:dyDescent="0.25">
      <c r="A34">
        <v>25</v>
      </c>
      <c r="B34" s="71" t="s">
        <v>19</v>
      </c>
      <c r="C34" s="28">
        <v>1000</v>
      </c>
      <c r="D34" s="27">
        <f>SUM('Výdaje pokladna'!L121,'Výdaje banka'!K206)</f>
        <v>136</v>
      </c>
    </row>
    <row r="35" spans="1:4" x14ac:dyDescent="0.25">
      <c r="A35">
        <v>26</v>
      </c>
      <c r="B35" s="71" t="s">
        <v>126</v>
      </c>
      <c r="C35" s="26">
        <v>1000</v>
      </c>
      <c r="D35" s="27">
        <f>SUM('Výdaje pokladna'!M121,'Výdaje banka'!L206)</f>
        <v>0</v>
      </c>
    </row>
    <row r="36" spans="1:4" x14ac:dyDescent="0.25">
      <c r="A36">
        <v>27</v>
      </c>
      <c r="B36" s="71" t="s">
        <v>91</v>
      </c>
      <c r="C36" s="26">
        <v>16000</v>
      </c>
      <c r="D36" s="27">
        <f>SUM('Výdaje pokladna'!N121,'Výdaje pokladna'!O121)</f>
        <v>0</v>
      </c>
    </row>
    <row r="37" spans="1:4" x14ac:dyDescent="0.25">
      <c r="A37">
        <v>28</v>
      </c>
      <c r="B37" s="71" t="s">
        <v>22</v>
      </c>
      <c r="C37" s="26">
        <v>8930</v>
      </c>
      <c r="D37" s="27">
        <f>SUM('Výdaje pokladna'!P121,'Výdaje banka'!M206)</f>
        <v>50</v>
      </c>
    </row>
    <row r="38" spans="1:4" x14ac:dyDescent="0.25">
      <c r="A38">
        <v>29</v>
      </c>
      <c r="B38" s="71" t="s">
        <v>118</v>
      </c>
      <c r="C38" s="26">
        <v>10000</v>
      </c>
      <c r="D38" s="27">
        <f>SUM('Výdaje pokladna'!R121,'Výdaje pokladna'!Q121,'Výdaje banka'!N206,'Výdaje banka'!O206)</f>
        <v>0</v>
      </c>
    </row>
    <row r="39" spans="1:4" x14ac:dyDescent="0.25">
      <c r="A39">
        <v>30</v>
      </c>
      <c r="B39" s="71" t="s">
        <v>119</v>
      </c>
      <c r="C39" s="26">
        <v>12000</v>
      </c>
      <c r="D39" s="27">
        <f>SUM('Výdaje pokladna'!S121,'Výdaje banka'!P206,'Výdaje banka'!Q206)</f>
        <v>3193</v>
      </c>
    </row>
    <row r="40" spans="1:4" x14ac:dyDescent="0.25">
      <c r="A40">
        <v>31</v>
      </c>
      <c r="B40" s="71" t="s">
        <v>48</v>
      </c>
      <c r="C40" s="26">
        <v>0</v>
      </c>
      <c r="D40" s="27">
        <f>SUM('Výdaje pokladna'!T121,)</f>
        <v>0</v>
      </c>
    </row>
    <row r="41" spans="1:4" x14ac:dyDescent="0.25">
      <c r="A41">
        <v>32</v>
      </c>
      <c r="B41" s="71" t="s">
        <v>92</v>
      </c>
      <c r="C41" s="28">
        <v>7000</v>
      </c>
      <c r="D41" s="27">
        <f>SUM('Výdaje pokladna'!U121,'Výdaje banka'!R206)</f>
        <v>0</v>
      </c>
    </row>
    <row r="42" spans="1:4" x14ac:dyDescent="0.25">
      <c r="A42">
        <v>33</v>
      </c>
      <c r="B42" s="71" t="s">
        <v>93</v>
      </c>
      <c r="C42" s="28">
        <v>10560</v>
      </c>
      <c r="D42" s="27">
        <f>SUM('Výdaje pokladna'!V121,'Výdaje banka'!S206)</f>
        <v>0</v>
      </c>
    </row>
    <row r="43" spans="1:4" x14ac:dyDescent="0.25">
      <c r="A43">
        <v>34</v>
      </c>
      <c r="B43" s="71" t="s">
        <v>25</v>
      </c>
      <c r="C43" s="28">
        <v>500</v>
      </c>
      <c r="D43" s="27">
        <f>SUM('Výdaje pokladna'!W121,'Výdaje banka'!T206)</f>
        <v>0</v>
      </c>
    </row>
    <row r="44" spans="1:4" x14ac:dyDescent="0.25">
      <c r="A44">
        <v>35</v>
      </c>
      <c r="B44" s="71" t="s">
        <v>94</v>
      </c>
      <c r="C44" s="28">
        <v>2300</v>
      </c>
      <c r="D44" s="27">
        <f>SUM('Výdaje pokladna'!X121,'Výdaje banka'!U206)</f>
        <v>2474</v>
      </c>
    </row>
    <row r="45" spans="1:4" x14ac:dyDescent="0.25">
      <c r="A45">
        <v>36</v>
      </c>
      <c r="B45" s="71" t="s">
        <v>54</v>
      </c>
      <c r="C45" s="28">
        <v>1300</v>
      </c>
      <c r="D45" s="27">
        <f>SUM('Výdaje pokladna'!Y121,'Výdaje banka'!V206)</f>
        <v>0</v>
      </c>
    </row>
    <row r="46" spans="1:4" x14ac:dyDescent="0.25">
      <c r="A46">
        <v>37</v>
      </c>
      <c r="B46" s="71" t="s">
        <v>95</v>
      </c>
      <c r="C46" s="28">
        <v>4000</v>
      </c>
      <c r="D46" s="27">
        <f>SUM('Výdaje pokladna'!Z121,'Výdaje banka'!W206)</f>
        <v>0</v>
      </c>
    </row>
    <row r="47" spans="1:4" x14ac:dyDescent="0.25">
      <c r="A47">
        <v>38</v>
      </c>
      <c r="B47" s="71" t="s">
        <v>58</v>
      </c>
      <c r="C47" s="28">
        <v>0</v>
      </c>
      <c r="D47" s="27">
        <f>SUM('Výdaje pokladna'!AA121,'Výdaje banka'!X206)</f>
        <v>0</v>
      </c>
    </row>
    <row r="48" spans="1:4" x14ac:dyDescent="0.25">
      <c r="A48">
        <v>39</v>
      </c>
      <c r="B48" s="71" t="s">
        <v>27</v>
      </c>
      <c r="C48" s="28">
        <v>500</v>
      </c>
      <c r="D48" s="27">
        <f>SUM('Výdaje pokladna'!AB121,'Výdaje banka'!Y206)</f>
        <v>0</v>
      </c>
    </row>
    <row r="49" spans="1:4" x14ac:dyDescent="0.25">
      <c r="A49">
        <v>40</v>
      </c>
      <c r="B49" s="71" t="s">
        <v>49</v>
      </c>
      <c r="C49" s="28">
        <v>4800</v>
      </c>
      <c r="D49" s="27">
        <f>SUM('Výdaje pokladna'!AC121,'Výdaje banka'!Z206)</f>
        <v>0</v>
      </c>
    </row>
    <row r="50" spans="1:4" x14ac:dyDescent="0.25">
      <c r="A50">
        <v>41</v>
      </c>
      <c r="B50" s="71" t="s">
        <v>28</v>
      </c>
      <c r="C50" s="28">
        <v>3000</v>
      </c>
      <c r="D50" s="27">
        <f>SUM('Výdaje pokladna'!AD121,'Výdaje banka'!AA206)</f>
        <v>0</v>
      </c>
    </row>
    <row r="51" spans="1:4" x14ac:dyDescent="0.25">
      <c r="A51">
        <v>42</v>
      </c>
      <c r="B51" s="71" t="s">
        <v>29</v>
      </c>
      <c r="C51" s="28">
        <v>500</v>
      </c>
      <c r="D51" s="27">
        <f>SUM('Výdaje pokladna'!AE121,)</f>
        <v>0</v>
      </c>
    </row>
    <row r="52" spans="1:4" x14ac:dyDescent="0.25">
      <c r="A52">
        <v>43</v>
      </c>
      <c r="B52" s="72" t="s">
        <v>30</v>
      </c>
      <c r="C52" s="29">
        <v>5000</v>
      </c>
      <c r="D52" s="30">
        <f>SUM('Výdaje pokladna'!AF121,'Výdaje banka'!AB206)</f>
        <v>450</v>
      </c>
    </row>
    <row r="53" spans="1:4" ht="15.75" thickBot="1" x14ac:dyDescent="0.3">
      <c r="A53" s="67" t="s">
        <v>124</v>
      </c>
      <c r="B53" s="73" t="s">
        <v>123</v>
      </c>
      <c r="C53" s="74">
        <v>0</v>
      </c>
      <c r="D53" s="75">
        <f>SUM('Výdaje pokladna'!AG121,'Výdaje banka'!AC206)</f>
        <v>0</v>
      </c>
    </row>
    <row r="54" spans="1:4" ht="15.75" thickBot="1" x14ac:dyDescent="0.3">
      <c r="A54">
        <v>44</v>
      </c>
      <c r="B54" s="68" t="s">
        <v>31</v>
      </c>
      <c r="C54" s="31">
        <f>SUM(C27:C53)</f>
        <v>259000</v>
      </c>
      <c r="D54" s="69">
        <f>SUM(D27:D53)</f>
        <v>114096</v>
      </c>
    </row>
    <row r="55" spans="1:4" ht="15.75" thickBot="1" x14ac:dyDescent="0.3">
      <c r="A55">
        <v>45</v>
      </c>
      <c r="B55" s="32" t="s">
        <v>96</v>
      </c>
      <c r="C55" s="31">
        <f>C26-C54</f>
        <v>0</v>
      </c>
      <c r="D55" s="63">
        <f>SUM(D26-D54)</f>
        <v>-3724</v>
      </c>
    </row>
    <row r="56" spans="1:4" x14ac:dyDescent="0.25">
      <c r="B56" s="25"/>
      <c r="C56" s="25"/>
      <c r="D56" s="25"/>
    </row>
    <row r="57" spans="1:4" x14ac:dyDescent="0.25">
      <c r="B57" s="25"/>
      <c r="C57" s="25"/>
      <c r="D57" s="25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Příjmy pokladna</vt:lpstr>
      <vt:lpstr>Výdaje pokladna</vt:lpstr>
      <vt:lpstr>Příjmy banka</vt:lpstr>
      <vt:lpstr>Výdaje banka</vt:lpstr>
      <vt:lpstr>Rozpočet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2022-03-30T07:46:19Z</dcterms:modified>
</cp:coreProperties>
</file>